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matt/Development/Projects/hogwarts-checklist/references/"/>
    </mc:Choice>
  </mc:AlternateContent>
  <xr:revisionPtr revIDLastSave="0" documentId="13_ncr:1_{62BE4D0B-B9B2-204C-87D9-358F529EF775}" xr6:coauthVersionLast="47" xr6:coauthVersionMax="47" xr10:uidLastSave="{00000000-0000-0000-0000-000000000000}"/>
  <bookViews>
    <workbookView xWindow="0" yWindow="620" windowWidth="68800" windowHeight="28180" activeTab="1" xr2:uid="{00000000-000D-0000-FFFF-FFFF00000000}"/>
  </bookViews>
  <sheets>
    <sheet name="Intro" sheetId="1" r:id="rId1"/>
    <sheet name="Field Guide Pages" sheetId="24" r:id="rId2"/>
    <sheet name="Field Guide Pages - Hogwarts" sheetId="2" r:id="rId3"/>
    <sheet name="Field Guide Pages - Hogsmeade" sheetId="3" r:id="rId4"/>
    <sheet name="Field Guide Pages - Highlands" sheetId="4" r:id="rId5"/>
    <sheet name="Demiguise Statues" sheetId="5" r:id="rId6"/>
    <sheet name="Daedalian Keys" sheetId="6" r:id="rId7"/>
    <sheet name="Landing Platforms" sheetId="7" r:id="rId8"/>
    <sheet name="Astronomy Tables" sheetId="8" r:id="rId9"/>
    <sheet name="Balloons" sheetId="9" r:id="rId10"/>
    <sheet name="Merlin Trials" sheetId="10" r:id="rId11"/>
    <sheet name="Quests" sheetId="11" r:id="rId12"/>
    <sheet name="Butterflies" sheetId="12" r:id="rId13"/>
    <sheet name="Collection Chests" sheetId="13" r:id="rId14"/>
    <sheet name="Ancient Magic Hotspots" sheetId="14" r:id="rId15"/>
    <sheet name="Enemies" sheetId="15" r:id="rId16"/>
    <sheet name="Appearances" sheetId="16" r:id="rId17"/>
    <sheet name="Sheet17" sheetId="17" r:id="rId18"/>
    <sheet name="Conjurations" sheetId="18" r:id="rId19"/>
    <sheet name="Wand Handles" sheetId="19" r:id="rId20"/>
    <sheet name="Traits" sheetId="20" r:id="rId21"/>
    <sheet name="Brooms" sheetId="21" r:id="rId22"/>
    <sheet name="Beasts, Ingredients, Tools" sheetId="22" r:id="rId23"/>
    <sheet name="Resources" sheetId="23" r:id="rId24"/>
  </sheets>
  <definedNames>
    <definedName name="AncientMagicHotspotProgress">'Ancient Magic Hotspots'!$D$1</definedName>
    <definedName name="AstronomyTablesProgress">'Astronomy Tables'!$D$1</definedName>
    <definedName name="BalloonsProgress">Balloons!$D$1</definedName>
    <definedName name="ButterfliesProgress">Butterflies!$D$1</definedName>
    <definedName name="CHECK_COMPLETE">_xludf.LAMBDA(range, COUNTIF(range,TRUE)/COUNTA(range))</definedName>
    <definedName name="DaedalianKeyProgress">'Daedalian Keys'!$D$1</definedName>
    <definedName name="DemiguiseStatueProgress">'Demiguise Statues'!$G$7</definedName>
    <definedName name="HighlandsFieldGuide">'Field Guide Pages - Highlands'!$B$1</definedName>
    <definedName name="HogsmeadeFieldGuidePages">'Field Guide Pages - Hogsmeade'!$A$1</definedName>
    <definedName name="HogwartsFieldGuidePages">'Field Guide Pages - Hogwarts'!$A$1</definedName>
    <definedName name="InfamousFoeProgress">Enemies!$A$27</definedName>
    <definedName name="LandingPlatformsProgress">'Landing Platforms'!$D$1</definedName>
    <definedName name="MerlinTrialsProgress">'Merlin Trials'!$O$1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2" l="1"/>
  <c r="A1" i="21"/>
  <c r="A1" i="20"/>
  <c r="A1" i="19"/>
  <c r="A1" i="18"/>
  <c r="A1" i="16"/>
  <c r="A27" i="15"/>
  <c r="C17" i="1" s="1"/>
  <c r="F1" i="15"/>
  <c r="A1" i="15"/>
  <c r="D1" i="14"/>
  <c r="C16" i="1" s="1"/>
  <c r="D1" i="12"/>
  <c r="C14" i="1" s="1"/>
  <c r="O1" i="10"/>
  <c r="C15" i="1" s="1"/>
  <c r="D1" i="9"/>
  <c r="C13" i="1" s="1"/>
  <c r="D1" i="8"/>
  <c r="C12" i="1" s="1"/>
  <c r="D1" i="7"/>
  <c r="C11" i="1" s="1"/>
  <c r="D1" i="6"/>
  <c r="C10" i="1" s="1"/>
  <c r="G7" i="5"/>
  <c r="C9" i="1" s="1"/>
  <c r="G6" i="5"/>
  <c r="G5" i="5"/>
  <c r="G4" i="5"/>
  <c r="B1" i="4"/>
  <c r="C8" i="1" s="1"/>
  <c r="A1" i="3"/>
  <c r="C7" i="1" s="1"/>
  <c r="U2" i="2"/>
  <c r="Q2" i="2"/>
  <c r="M2" i="2"/>
  <c r="I2" i="2"/>
  <c r="E2" i="2"/>
  <c r="A2" i="2"/>
  <c r="A1" i="2"/>
  <c r="C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3" authorId="0" shapeId="0" xr:uid="{00000000-0006-0000-0100-000001000000}">
      <text>
        <r>
          <rPr>
            <sz val="10"/>
            <color rgb="FF000000"/>
            <rFont val="Arial"/>
            <family val="2"/>
            <scheme val="minor"/>
          </rPr>
          <t>These do not count towards the map count of 150 Field Guide Pages, however they are a part of the Hogwarts Revelio Collections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300-000001000000}">
      <text>
        <r>
          <rPr>
            <sz val="10"/>
            <color rgb="FF000000"/>
            <rFont val="Arial"/>
            <family val="2"/>
          </rPr>
          <t>While this is part of the Hogwarts Revelio Collections, it counts towards the Highlands Field Guide Page count of 31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900-000001000000}">
      <text>
        <r>
          <rPr>
            <sz val="10"/>
            <color rgb="FF000000"/>
            <rFont val="Arial"/>
            <family val="2"/>
            <scheme val="minor"/>
          </rPr>
          <t>Climb the rocky staircase to the top.</t>
        </r>
      </text>
    </comment>
    <comment ref="G3" authorId="0" shapeId="0" xr:uid="{00000000-0006-0000-0900-000002000000}">
      <text>
        <r>
          <rPr>
            <sz val="10"/>
            <color rgb="FF000000"/>
            <rFont val="Arial"/>
            <family val="2"/>
            <scheme val="minor"/>
          </rPr>
          <t>Shoot the piles of rocks off of each pillar, then climb up onto the one on your right using the wooden box. You must now jump from one pillar to the next in an anti-clockwise fashion without falling off. The Merlin Trial is complete once you land on the final pillar.</t>
        </r>
      </text>
    </comment>
    <comment ref="K3" authorId="0" shapeId="0" xr:uid="{00000000-0006-0000-0900-000003000000}">
      <text>
        <r>
          <rPr>
            <sz val="10"/>
            <color rgb="FF000000"/>
            <rFont val="Arial"/>
            <family val="2"/>
            <scheme val="minor"/>
          </rPr>
          <t>Use Lumos to escort the three sets of butterflies to the special rocks spread around the area.</t>
        </r>
      </text>
    </comment>
    <comment ref="O3" authorId="0" shapeId="0" xr:uid="{00000000-0006-0000-0900-000004000000}">
      <text>
        <r>
          <rPr>
            <sz val="10"/>
            <color rgb="FF000000"/>
            <rFont val="Arial"/>
            <family val="2"/>
            <scheme val="minor"/>
          </rPr>
          <t>Light the three braziers. There's one right in front of the centre platform, one up the hill to your right, and another in the castle ruins.</t>
        </r>
      </text>
    </comment>
    <comment ref="C4" authorId="0" shapeId="0" xr:uid="{00000000-0006-0000-0900-000005000000}">
      <text>
        <r>
          <rPr>
            <sz val="10"/>
            <color rgb="FF000000"/>
            <rFont val="Arial"/>
            <family val="2"/>
            <scheme val="minor"/>
          </rPr>
          <t>Use Confringo on the five green rocks that spawn around the pond.</t>
        </r>
      </text>
    </comment>
    <comment ref="G4" authorId="0" shapeId="0" xr:uid="{00000000-0006-0000-0900-000006000000}">
      <text>
        <r>
          <rPr>
            <sz val="10"/>
            <color rgb="FF000000"/>
            <rFont val="Arial"/>
            <family val="2"/>
            <scheme val="minor"/>
          </rPr>
          <t>Gather the three sets of butterflies in the area using Lumos and take them to the three green stones on either side of the main Merlin Trial platform.</t>
        </r>
      </text>
    </comment>
    <comment ref="K4" authorId="0" shapeId="0" xr:uid="{00000000-0006-0000-0900-000007000000}">
      <text>
        <r>
          <rPr>
            <sz val="10"/>
            <color rgb="FF000000"/>
            <rFont val="Arial"/>
            <family val="2"/>
            <scheme val="minor"/>
          </rPr>
          <t>Push the boulder down the slope using Depulso.</t>
        </r>
      </text>
    </comment>
    <comment ref="O4" authorId="0" shapeId="0" xr:uid="{00000000-0006-0000-0900-000008000000}">
      <text>
        <r>
          <rPr>
            <sz val="10"/>
            <color rgb="FF000000"/>
            <rFont val="Arial"/>
            <family val="2"/>
            <scheme val="minor"/>
          </rPr>
          <t>Use Reparo to repair the four statues that break when you activate the Merlin Trial.</t>
        </r>
      </text>
    </comment>
    <comment ref="C5" authorId="0" shapeId="0" xr:uid="{00000000-0006-0000-0900-000009000000}">
      <text>
        <r>
          <rPr>
            <sz val="10"/>
            <color rgb="FF000000"/>
            <rFont val="Arial"/>
            <family val="2"/>
            <scheme val="minor"/>
          </rPr>
          <t>Use Flipendo on the three stones that appear once the Merlin Trial is activated.</t>
        </r>
      </text>
    </comment>
    <comment ref="G5" authorId="0" shapeId="0" xr:uid="{00000000-0006-0000-0900-00000A000000}">
      <text>
        <r>
          <rPr>
            <sz val="10"/>
            <color rgb="FF000000"/>
            <rFont val="Arial"/>
            <family val="2"/>
            <scheme val="minor"/>
          </rPr>
          <t>Quickly light the three braziers in the nearby area. When looking at the lake, one is northeast of your position, another is directly east, and the last one is southeast.</t>
        </r>
      </text>
    </comment>
    <comment ref="K5" authorId="0" shapeId="0" xr:uid="{00000000-0006-0000-0900-00000B000000}">
      <text>
        <r>
          <rPr>
            <sz val="10"/>
            <color rgb="FF000000"/>
            <rFont val="Arial"/>
            <family val="2"/>
            <scheme val="minor"/>
          </rPr>
          <t>Destroy the highlighted rocks in the area using Incendio.</t>
        </r>
      </text>
    </comment>
    <comment ref="O5" authorId="0" shapeId="0" xr:uid="{00000000-0006-0000-0900-00000C000000}">
      <text>
        <r>
          <rPr>
            <sz val="10"/>
            <color rgb="FF000000"/>
            <rFont val="Arial"/>
            <family val="2"/>
            <scheme val="minor"/>
          </rPr>
          <t>Use Flipendo on the three stone pillars with symbols on them.</t>
        </r>
      </text>
    </comment>
    <comment ref="C6" authorId="0" shapeId="0" xr:uid="{00000000-0006-0000-0900-00000D000000}">
      <text>
        <r>
          <rPr>
            <sz val="10"/>
            <color rgb="FF000000"/>
            <rFont val="Arial"/>
            <family val="2"/>
            <scheme val="minor"/>
          </rPr>
          <t>Use Incendio on the vines blocking the hole, then use Depulso to push the boulder into place.</t>
        </r>
      </text>
    </comment>
    <comment ref="K6" authorId="0" shapeId="0" xr:uid="{00000000-0006-0000-0900-00000E000000}">
      <text>
        <r>
          <rPr>
            <sz val="10"/>
            <color rgb="FF000000"/>
            <rFont val="Arial"/>
            <family val="2"/>
            <scheme val="minor"/>
          </rPr>
          <t>Light the three braziers above you with Incendio.</t>
        </r>
      </text>
    </comment>
    <comment ref="O6" authorId="0" shapeId="0" xr:uid="{00000000-0006-0000-0900-00000F000000}">
      <text>
        <r>
          <rPr>
            <sz val="10"/>
            <color rgb="FF000000"/>
            <rFont val="Arial"/>
            <family val="2"/>
            <scheme val="minor"/>
          </rPr>
          <t>Destroy all the circular rocks with Basic Cast.</t>
        </r>
      </text>
    </comment>
    <comment ref="K7" authorId="0" shapeId="0" xr:uid="{00000000-0006-0000-0900-000010000000}">
      <text>
        <r>
          <rPr>
            <sz val="10"/>
            <color rgb="FF000000"/>
            <rFont val="Arial"/>
            <family val="2"/>
            <scheme val="minor"/>
          </rPr>
          <t>Return the sets of butterflies to the rocks spread across the area.</t>
        </r>
      </text>
    </comment>
    <comment ref="O7" authorId="0" shapeId="0" xr:uid="{00000000-0006-0000-0900-000011000000}">
      <text>
        <r>
          <rPr>
            <sz val="10"/>
            <color rgb="FF000000"/>
            <rFont val="Arial"/>
            <family val="2"/>
            <scheme val="minor"/>
          </rPr>
          <t>Return the three groups of butterflies to the rocks around the main platform.</t>
        </r>
      </text>
    </comment>
    <comment ref="C10" authorId="0" shapeId="0" xr:uid="{00000000-0006-0000-0900-000012000000}">
      <text>
        <r>
          <rPr>
            <sz val="10"/>
            <color rgb="FF000000"/>
            <rFont val="Arial"/>
            <family val="2"/>
            <scheme val="minor"/>
          </rPr>
          <t>This is the first Merlin Trial you'll be able to complete, unlocked via the Main Quest named Trials of Merlin. Light the three pyres in front of you as quickly as you can using Incendio in any order.</t>
        </r>
      </text>
    </comment>
    <comment ref="G10" authorId="0" shapeId="0" xr:uid="{00000000-0006-0000-0900-000013000000}">
      <text>
        <r>
          <rPr>
            <sz val="10"/>
            <color rgb="FF000000"/>
            <rFont val="Arial"/>
            <family val="2"/>
            <scheme val="minor"/>
          </rPr>
          <t>Place the scattered stone balls in the slots in the platforms using Accio or 
Wingardium Leviosa.</t>
        </r>
      </text>
    </comment>
    <comment ref="K10" authorId="0" shapeId="0" xr:uid="{00000000-0006-0000-0900-000014000000}">
      <text>
        <r>
          <rPr>
            <sz val="10"/>
            <color rgb="FF000000"/>
            <rFont val="Arial"/>
            <family val="2"/>
            <scheme val="minor"/>
          </rPr>
          <t>Destroy the green rocks with Confringo.</t>
        </r>
      </text>
    </comment>
    <comment ref="O10" authorId="0" shapeId="0" xr:uid="{00000000-0006-0000-0900-000015000000}">
      <text>
        <r>
          <rPr>
            <sz val="10"/>
            <color rgb="FF000000"/>
            <rFont val="Arial"/>
            <family val="2"/>
            <scheme val="minor"/>
          </rPr>
          <t>Use Lumos to bring the three sets of butterflies back to the green rocks surrounding the main platform.</t>
        </r>
      </text>
    </comment>
    <comment ref="C11" authorId="0" shapeId="0" xr:uid="{00000000-0006-0000-0900-000016000000}">
      <text>
        <r>
          <rPr>
            <sz val="10"/>
            <color rgb="FF000000"/>
            <rFont val="Arial"/>
            <family val="2"/>
            <scheme val="minor"/>
          </rPr>
          <t>Use Basic Cast to destroy the circular rocks.</t>
        </r>
      </text>
    </comment>
    <comment ref="G11" authorId="0" shapeId="0" xr:uid="{00000000-0006-0000-0900-000017000000}">
      <text>
        <r>
          <rPr>
            <sz val="10"/>
            <color rgb="FF000000"/>
            <rFont val="Arial"/>
            <family val="2"/>
            <scheme val="minor"/>
          </rPr>
          <t>Place the scattered stone balls in the slots in the platforms using Accio or 
Wingardium Leviosa.</t>
        </r>
      </text>
    </comment>
    <comment ref="K11" authorId="0" shapeId="0" xr:uid="{00000000-0006-0000-0900-000018000000}">
      <text>
        <r>
          <rPr>
            <sz val="10"/>
            <color rgb="FF000000"/>
            <rFont val="Arial"/>
            <family val="2"/>
            <scheme val="minor"/>
          </rPr>
          <t>Match the symbols on the rocks.</t>
        </r>
      </text>
    </comment>
    <comment ref="O11" authorId="0" shapeId="0" xr:uid="{00000000-0006-0000-0900-000019000000}">
      <text>
        <r>
          <rPr>
            <sz val="10"/>
            <color rgb="FF000000"/>
            <rFont val="Arial"/>
            <family val="2"/>
            <scheme val="minor"/>
          </rPr>
          <t>Use Basic Cast or Confringo to destroy the circular rocks spread throughout the camp.</t>
        </r>
      </text>
    </comment>
    <comment ref="C12" authorId="0" shapeId="0" xr:uid="{00000000-0006-0000-0900-00001A000000}">
      <text>
        <r>
          <rPr>
            <sz val="10"/>
            <color rgb="FF000000"/>
            <rFont val="Arial"/>
            <family val="2"/>
            <scheme val="minor"/>
          </rPr>
          <t>Light the three braziers using Incendio/Confringo.</t>
        </r>
      </text>
    </comment>
    <comment ref="G12" authorId="0" shapeId="0" xr:uid="{00000000-0006-0000-0900-00001B000000}">
      <text>
        <r>
          <rPr>
            <sz val="10"/>
            <color rgb="FF000000"/>
            <rFont val="Arial"/>
            <family val="2"/>
            <scheme val="minor"/>
          </rPr>
          <t>Use Basic Cast to destroy all the stone spheres.</t>
        </r>
      </text>
    </comment>
    <comment ref="K12" authorId="0" shapeId="0" xr:uid="{00000000-0006-0000-0900-00001C000000}">
      <text>
        <r>
          <rPr>
            <sz val="10"/>
            <color rgb="FF000000"/>
            <rFont val="Arial"/>
            <family val="2"/>
            <scheme val="minor"/>
          </rPr>
          <t>Complete the jumping puzzle. You must start from the top and work your way down.</t>
        </r>
      </text>
    </comment>
    <comment ref="C13" authorId="0" shapeId="0" xr:uid="{00000000-0006-0000-0900-00001D000000}">
      <text>
        <r>
          <rPr>
            <sz val="10"/>
            <color rgb="FF000000"/>
            <rFont val="Arial"/>
            <family val="2"/>
            <scheme val="minor"/>
          </rPr>
          <t>Complete the jumping puzzle across the rocks that spawn.</t>
        </r>
      </text>
    </comment>
    <comment ref="G13" authorId="0" shapeId="0" xr:uid="{00000000-0006-0000-0900-00001E000000}">
      <text>
        <r>
          <rPr>
            <sz val="10"/>
            <color rgb="FF000000"/>
            <rFont val="Arial"/>
            <family val="2"/>
            <scheme val="minor"/>
          </rPr>
          <t>Bring the sets of butterflies back to the green rocks surrounding the main platform with Lumos.</t>
        </r>
      </text>
    </comment>
    <comment ref="K13" authorId="0" shapeId="0" xr:uid="{00000000-0006-0000-0900-00001F000000}">
      <text>
        <r>
          <rPr>
            <sz val="10"/>
            <color rgb="FF000000"/>
            <rFont val="Arial"/>
            <family val="2"/>
            <scheme val="minor"/>
          </rPr>
          <t>Use Confringo to destroy the three sets of rocks around the area.</t>
        </r>
      </text>
    </comment>
    <comment ref="C14" authorId="0" shapeId="0" xr:uid="{00000000-0006-0000-0900-000020000000}">
      <text>
        <r>
          <rPr>
            <sz val="10"/>
            <color rgb="FF000000"/>
            <rFont val="Arial"/>
            <family val="2"/>
            <scheme val="minor"/>
          </rPr>
          <t>Use Lumos to bring the three sets of butterflies back to the associated rocks.</t>
        </r>
      </text>
    </comment>
    <comment ref="G14" authorId="0" shapeId="0" xr:uid="{00000000-0006-0000-0900-000021000000}">
      <text>
        <r>
          <rPr>
            <sz val="10"/>
            <color rgb="FF000000"/>
            <rFont val="Arial"/>
            <family val="2"/>
            <scheme val="minor"/>
          </rPr>
          <t>Use Depulso to push the boulder down the hill to your right.</t>
        </r>
      </text>
    </comment>
    <comment ref="K14" authorId="0" shapeId="0" xr:uid="{00000000-0006-0000-0900-000022000000}">
      <text>
        <r>
          <rPr>
            <sz val="10"/>
            <color rgb="FF000000"/>
            <rFont val="Arial"/>
            <family val="2"/>
            <scheme val="minor"/>
          </rPr>
          <t>Light the three braziers.</t>
        </r>
      </text>
    </comment>
    <comment ref="O14" authorId="0" shapeId="0" xr:uid="{00000000-0006-0000-0900-000023000000}">
      <text>
        <r>
          <rPr>
            <sz val="10"/>
            <color rgb="FF000000"/>
            <rFont val="Arial"/>
            <family val="2"/>
            <scheme val="minor"/>
          </rPr>
          <t>Complete the jumping puzzle.</t>
        </r>
      </text>
    </comment>
    <comment ref="C15" authorId="0" shapeId="0" xr:uid="{00000000-0006-0000-0900-000024000000}">
      <text>
        <r>
          <rPr>
            <sz val="10"/>
            <color rgb="FF000000"/>
            <rFont val="Arial"/>
            <family val="2"/>
            <scheme val="minor"/>
          </rPr>
          <t>Use Accio or Wingardium Leviosa to transport the collections of circular rocks nearby to their platforms on the ground.</t>
        </r>
      </text>
    </comment>
    <comment ref="G15" authorId="0" shapeId="0" xr:uid="{00000000-0006-0000-0900-000025000000}">
      <text>
        <r>
          <rPr>
            <sz val="10"/>
            <color rgb="FF000000"/>
            <rFont val="Arial"/>
            <family val="2"/>
            <scheme val="minor"/>
          </rPr>
          <t>Complete the simple jumping puzzle. You'll begin the course from the opposite end the Merlin Trial platform is.</t>
        </r>
      </text>
    </comment>
    <comment ref="K15" authorId="0" shapeId="0" xr:uid="{00000000-0006-0000-0900-000026000000}">
      <text>
        <r>
          <rPr>
            <sz val="10"/>
            <color rgb="FF000000"/>
            <rFont val="Arial"/>
            <family val="2"/>
            <scheme val="minor"/>
          </rPr>
          <t>Complete the jumping puzzle.</t>
        </r>
      </text>
    </comment>
    <comment ref="O15" authorId="0" shapeId="0" xr:uid="{00000000-0006-0000-0900-000027000000}">
      <text>
        <r>
          <rPr>
            <sz val="10"/>
            <color rgb="FF000000"/>
            <rFont val="Arial"/>
            <family val="2"/>
            <scheme val="minor"/>
          </rPr>
          <t>Light the three braziers.</t>
        </r>
      </text>
    </comment>
    <comment ref="C16" authorId="0" shapeId="0" xr:uid="{00000000-0006-0000-0900-000028000000}">
      <text>
        <r>
          <rPr>
            <sz val="10"/>
            <color rgb="FF000000"/>
            <rFont val="Arial"/>
            <family val="2"/>
            <scheme val="minor"/>
          </rPr>
          <t>Transport the sets of butterflies to the rocks using Lumos.</t>
        </r>
      </text>
    </comment>
    <comment ref="G16" authorId="0" shapeId="0" xr:uid="{00000000-0006-0000-0900-000029000000}">
      <text>
        <r>
          <rPr>
            <sz val="10"/>
            <color rgb="FF000000"/>
            <rFont val="Arial"/>
            <family val="2"/>
            <scheme val="minor"/>
          </rPr>
          <t>Destroy the nearby green rocks with Confringo.</t>
        </r>
      </text>
    </comment>
    <comment ref="K16" authorId="0" shapeId="0" xr:uid="{00000000-0006-0000-0900-00002A000000}">
      <text>
        <r>
          <rPr>
            <sz val="10"/>
            <color rgb="FF000000"/>
            <rFont val="Arial"/>
            <family val="2"/>
            <scheme val="minor"/>
          </rPr>
          <t>Use Basic Cast or Confringo on the rocky spheres in front of the main platform and in the castle ruins to your right.</t>
        </r>
      </text>
    </comment>
    <comment ref="O16" authorId="0" shapeId="0" xr:uid="{00000000-0006-0000-0900-00002B000000}">
      <text>
        <r>
          <rPr>
            <sz val="10"/>
            <color rgb="FF000000"/>
            <rFont val="Arial"/>
            <family val="2"/>
            <scheme val="minor"/>
          </rPr>
          <t>Bring the sets of butterflies back to the green rocks.</t>
        </r>
      </text>
    </comment>
    <comment ref="C17" authorId="0" shapeId="0" xr:uid="{00000000-0006-0000-0900-00002C000000}">
      <text>
        <r>
          <rPr>
            <sz val="10"/>
            <color rgb="FF000000"/>
            <rFont val="Arial"/>
            <family val="2"/>
            <scheme val="minor"/>
          </rPr>
          <t>Use Depulso to push the boulder up on the hill to your left into the hole in the water.</t>
        </r>
      </text>
    </comment>
    <comment ref="G17" authorId="0" shapeId="0" xr:uid="{00000000-0006-0000-0900-00002D000000}">
      <text>
        <r>
          <rPr>
            <sz val="10"/>
            <color rgb="FF000000"/>
            <rFont val="Arial"/>
            <family val="2"/>
            <scheme val="minor"/>
          </rPr>
          <t>Bring the butterflies back to the green rocks using Lumos.</t>
        </r>
      </text>
    </comment>
    <comment ref="K17" authorId="0" shapeId="0" xr:uid="{00000000-0006-0000-0900-00002E000000}">
      <text>
        <r>
          <rPr>
            <sz val="10"/>
            <color rgb="FF000000"/>
            <rFont val="Arial"/>
            <family val="2"/>
            <scheme val="minor"/>
          </rPr>
          <t>Destroy the green rocks nearby with Confringo.</t>
        </r>
      </text>
    </comment>
    <comment ref="O17" authorId="0" shapeId="0" xr:uid="{00000000-0006-0000-0900-00002F000000}">
      <text>
        <r>
          <rPr>
            <sz val="10"/>
            <color rgb="FF000000"/>
            <rFont val="Arial"/>
            <family val="2"/>
            <scheme val="minor"/>
          </rPr>
          <t>Shoot the green rocks using Confringo.</t>
        </r>
      </text>
    </comment>
    <comment ref="C18" authorId="0" shapeId="0" xr:uid="{00000000-0006-0000-0900-000030000000}">
      <text>
        <r>
          <rPr>
            <sz val="10"/>
            <color rgb="FF000000"/>
            <rFont val="Arial"/>
            <family val="2"/>
            <scheme val="minor"/>
          </rPr>
          <t>Destroy all the rocks around you with Confringo.</t>
        </r>
      </text>
    </comment>
    <comment ref="G18" authorId="0" shapeId="0" xr:uid="{00000000-0006-0000-0900-000031000000}">
      <text>
        <r>
          <rPr>
            <sz val="10"/>
            <color rgb="FF000000"/>
            <rFont val="Arial"/>
            <family val="2"/>
            <scheme val="minor"/>
          </rPr>
          <t>Destroy all the rocky balls using Basic Cast.</t>
        </r>
      </text>
    </comment>
    <comment ref="K18" authorId="0" shapeId="0" xr:uid="{00000000-0006-0000-0900-000032000000}">
      <text>
        <r>
          <rPr>
            <sz val="10"/>
            <color rgb="FF000000"/>
            <rFont val="Arial"/>
            <family val="2"/>
            <scheme val="minor"/>
          </rPr>
          <t>Use Lumos to bring back the three sets of butterflies in the nearby area to the green rocks around the main platform.</t>
        </r>
      </text>
    </comment>
    <comment ref="O18" authorId="0" shapeId="0" xr:uid="{00000000-0006-0000-0900-000033000000}">
      <text>
        <r>
          <rPr>
            <sz val="10"/>
            <color rgb="FF000000"/>
            <rFont val="Arial"/>
            <family val="2"/>
            <scheme val="minor"/>
          </rPr>
          <t>Match up the symbols on the rocks.</t>
        </r>
      </text>
    </comment>
    <comment ref="C19" authorId="0" shapeId="0" xr:uid="{00000000-0006-0000-0900-000034000000}">
      <text>
        <r>
          <rPr>
            <sz val="10"/>
            <color rgb="FF000000"/>
            <rFont val="Arial"/>
            <family val="2"/>
            <scheme val="minor"/>
          </rPr>
          <t>Use Accio or Wingardium Leviosa to bring the balls back to the slots in the ground.</t>
        </r>
      </text>
    </comment>
    <comment ref="G19" authorId="0" shapeId="0" xr:uid="{00000000-0006-0000-0900-000035000000}">
      <text>
        <r>
          <rPr>
            <sz val="10"/>
            <color rgb="FF000000"/>
            <rFont val="Arial"/>
            <family val="2"/>
            <scheme val="minor"/>
          </rPr>
          <t>Complete the jumping puzzle.</t>
        </r>
      </text>
    </comment>
    <comment ref="K19" authorId="0" shapeId="0" xr:uid="{00000000-0006-0000-0900-000036000000}">
      <text>
        <r>
          <rPr>
            <sz val="10"/>
            <color rgb="FF000000"/>
            <rFont val="Arial"/>
            <family val="2"/>
            <scheme val="minor"/>
          </rPr>
          <t>Use Confringo on the green statues around the camp.</t>
        </r>
      </text>
    </comment>
    <comment ref="O19" authorId="0" shapeId="0" xr:uid="{00000000-0006-0000-0900-000037000000}">
      <text>
        <r>
          <rPr>
            <sz val="10"/>
            <color rgb="FF000000"/>
            <rFont val="Arial"/>
            <family val="2"/>
            <scheme val="minor"/>
          </rPr>
          <t>Use Wingardium Leviosa or Accio to put the rock balls back into the slots on the platform.</t>
        </r>
      </text>
    </comment>
    <comment ref="C20" authorId="0" shapeId="0" xr:uid="{00000000-0006-0000-0900-000038000000}">
      <text>
        <r>
          <rPr>
            <sz val="10"/>
            <color rgb="FF000000"/>
            <rFont val="Arial"/>
            <family val="2"/>
            <scheme val="minor"/>
          </rPr>
          <t>Use Depulso to push the boulder down into the hole along the shore below.</t>
        </r>
      </text>
    </comment>
    <comment ref="G20" authorId="0" shapeId="0" xr:uid="{00000000-0006-0000-0900-000039000000}">
      <text>
        <r>
          <rPr>
            <sz val="10"/>
            <color rgb="FF000000"/>
            <rFont val="Arial"/>
            <family val="2"/>
            <scheme val="minor"/>
          </rPr>
          <t>Use Reparo on the three broken statues surrounding the main platform.</t>
        </r>
      </text>
    </comment>
    <comment ref="K20" authorId="0" shapeId="0" xr:uid="{00000000-0006-0000-0900-00003A000000}">
      <text>
        <r>
          <rPr>
            <sz val="10"/>
            <color rgb="FF000000"/>
            <rFont val="Arial"/>
            <family val="2"/>
            <scheme val="minor"/>
          </rPr>
          <t>Light the three braziers nearby.</t>
        </r>
      </text>
    </comment>
    <comment ref="O20" authorId="0" shapeId="0" xr:uid="{00000000-0006-0000-0900-00003B000000}">
      <text>
        <r>
          <rPr>
            <sz val="10"/>
            <color rgb="FF000000"/>
            <rFont val="Arial"/>
            <family val="2"/>
            <scheme val="minor"/>
          </rPr>
          <t>Use Depulso to push the boulder into the hole to the south.</t>
        </r>
      </text>
    </comment>
    <comment ref="C21" authorId="0" shapeId="0" xr:uid="{00000000-0006-0000-0900-00003C000000}">
      <text>
        <r>
          <rPr>
            <sz val="10"/>
            <color rgb="FF000000"/>
            <rFont val="Arial"/>
            <family val="2"/>
            <scheme val="minor"/>
          </rPr>
          <t>Use Confringo to destroy all the highlighted rocks around you.</t>
        </r>
      </text>
    </comment>
    <comment ref="G21" authorId="0" shapeId="0" xr:uid="{00000000-0006-0000-0900-00003D000000}">
      <text>
        <r>
          <rPr>
            <sz val="10"/>
            <color rgb="FF000000"/>
            <rFont val="Arial"/>
            <family val="2"/>
            <scheme val="minor"/>
          </rPr>
          <t>Complete the jumping puzzle.</t>
        </r>
      </text>
    </comment>
    <comment ref="K21" authorId="0" shapeId="0" xr:uid="{00000000-0006-0000-0900-00003E000000}">
      <text>
        <r>
          <rPr>
            <sz val="10"/>
            <color rgb="FF000000"/>
            <rFont val="Arial"/>
            <family val="2"/>
            <scheme val="minor"/>
          </rPr>
          <t>Use Basic Cast or Confringo on the rocky spheres spread around Irondale.</t>
        </r>
      </text>
    </comment>
    <comment ref="O21" authorId="0" shapeId="0" xr:uid="{00000000-0006-0000-0900-00003F000000}">
      <text>
        <r>
          <rPr>
            <sz val="10"/>
            <color rgb="FF000000"/>
            <rFont val="Arial"/>
            <family val="2"/>
            <scheme val="minor"/>
          </rPr>
          <t>Bring the butterflies back to the green rocks using Lumos.</t>
        </r>
      </text>
    </comment>
    <comment ref="C22" authorId="0" shapeId="0" xr:uid="{00000000-0006-0000-0900-000040000000}">
      <text>
        <r>
          <rPr>
            <sz val="10"/>
            <color rgb="FF000000"/>
            <rFont val="Arial"/>
            <family val="2"/>
            <scheme val="minor"/>
          </rPr>
          <t>Bring the three sets of butterflies back to the green rocks using Lumos.</t>
        </r>
      </text>
    </comment>
    <comment ref="G22" authorId="0" shapeId="0" xr:uid="{00000000-0006-0000-0900-000041000000}">
      <text>
        <r>
          <rPr>
            <sz val="10"/>
            <color rgb="FF000000"/>
            <rFont val="Arial"/>
            <family val="2"/>
            <scheme val="minor"/>
          </rPr>
          <t>Use Depulso to push the boulder down the steep hill into the hole.</t>
        </r>
      </text>
    </comment>
    <comment ref="K22" authorId="0" shapeId="0" xr:uid="{00000000-0006-0000-0900-000042000000}">
      <text>
        <r>
          <rPr>
            <sz val="10"/>
            <color rgb="FF000000"/>
            <rFont val="Arial"/>
            <family val="2"/>
            <scheme val="minor"/>
          </rPr>
          <t>Use Depulso to push the boulder down the cliff and into the hole.</t>
        </r>
      </text>
    </comment>
    <comment ref="O22" authorId="0" shapeId="0" xr:uid="{00000000-0006-0000-0900-000043000000}">
      <text>
        <r>
          <rPr>
            <sz val="10"/>
            <color rgb="FF000000"/>
            <rFont val="Arial"/>
            <family val="2"/>
            <scheme val="minor"/>
          </rPr>
          <t>Use Reparo on the three statues that break nearby.</t>
        </r>
      </text>
    </comment>
    <comment ref="C23" authorId="0" shapeId="0" xr:uid="{00000000-0006-0000-0900-000044000000}">
      <text>
        <r>
          <rPr>
            <sz val="10"/>
            <color rgb="FF000000"/>
            <rFont val="Arial"/>
            <family val="2"/>
            <scheme val="minor"/>
          </rPr>
          <t>Push the boulder on top of the hill down into the hole below using Depulso.</t>
        </r>
      </text>
    </comment>
    <comment ref="G23" authorId="0" shapeId="0" xr:uid="{00000000-0006-0000-0900-000045000000}">
      <text>
        <r>
          <rPr>
            <sz val="10"/>
            <color rgb="FF000000"/>
            <rFont val="Arial"/>
            <family val="2"/>
            <scheme val="minor"/>
          </rPr>
          <t>Light the three braziers.</t>
        </r>
      </text>
    </comment>
    <comment ref="K23" authorId="0" shapeId="0" xr:uid="{00000000-0006-0000-0900-000046000000}">
      <text>
        <r>
          <rPr>
            <sz val="10"/>
            <color rgb="FF000000"/>
            <rFont val="Arial"/>
            <family val="2"/>
            <scheme val="minor"/>
          </rPr>
          <t>Destroy the green rocks along the coast using Confringo.</t>
        </r>
      </text>
    </comment>
    <comment ref="O23" authorId="0" shapeId="0" xr:uid="{00000000-0006-0000-0900-000047000000}">
      <text>
        <r>
          <rPr>
            <sz val="10"/>
            <color rgb="FF000000"/>
            <rFont val="Arial"/>
            <family val="2"/>
            <scheme val="minor"/>
          </rPr>
          <t>Push the boulder into the hole using Depulso. The hole to the east is hidden by wooden planks.</t>
        </r>
      </text>
    </comment>
    <comment ref="C24" authorId="0" shapeId="0" xr:uid="{00000000-0006-0000-0900-000048000000}">
      <text>
        <r>
          <rPr>
            <sz val="10"/>
            <color rgb="FF000000"/>
            <rFont val="Arial"/>
            <family val="2"/>
            <scheme val="minor"/>
          </rPr>
          <t>Push the boulder on top of the hill down into the hole below using Depulso.</t>
        </r>
      </text>
    </comment>
    <comment ref="G24" authorId="0" shapeId="0" xr:uid="{00000000-0006-0000-0900-000049000000}">
      <text>
        <r>
          <rPr>
            <sz val="10"/>
            <color rgb="FF000000"/>
            <rFont val="Arial"/>
            <family val="2"/>
            <scheme val="minor"/>
          </rPr>
          <t>Light the three braziers.</t>
        </r>
      </text>
    </comment>
    <comment ref="K24" authorId="0" shapeId="0" xr:uid="{00000000-0006-0000-0900-00004A000000}">
      <text>
        <r>
          <rPr>
            <sz val="10"/>
            <color rgb="FF000000"/>
            <rFont val="Arial"/>
            <family val="2"/>
            <scheme val="minor"/>
          </rPr>
          <t>Repair the three nearby statues using Reparo.</t>
        </r>
      </text>
    </comment>
    <comment ref="G25" authorId="0" shapeId="0" xr:uid="{00000000-0006-0000-0900-00004B000000}">
      <text>
        <r>
          <rPr>
            <sz val="10"/>
            <color rgb="FF000000"/>
            <rFont val="Arial"/>
            <family val="2"/>
            <scheme val="minor"/>
          </rPr>
          <t xml:space="preserve">Push the boulder on top of the hill down into the hole below using Depulso.
</t>
        </r>
      </text>
    </comment>
    <comment ref="K25" authorId="0" shapeId="0" xr:uid="{00000000-0006-0000-0900-00004C000000}">
      <text>
        <r>
          <rPr>
            <sz val="10"/>
            <color rgb="FF000000"/>
            <rFont val="Arial"/>
            <family val="2"/>
            <scheme val="minor"/>
          </rPr>
          <t>Destroy the green rocks using Confringo.</t>
        </r>
      </text>
    </comment>
    <comment ref="C28" authorId="0" shapeId="0" xr:uid="{00000000-0006-0000-0900-00004D000000}">
      <text>
        <r>
          <rPr>
            <sz val="10"/>
            <color rgb="FF000000"/>
            <rFont val="Arial"/>
            <family val="2"/>
            <scheme val="minor"/>
          </rPr>
          <t>Bring the butterflies back to the green rocks using Lumos.</t>
        </r>
      </text>
    </comment>
    <comment ref="G28" authorId="0" shapeId="0" xr:uid="{00000000-0006-0000-0900-00004E000000}">
      <text>
        <r>
          <rPr>
            <sz val="10"/>
            <color rgb="FF000000"/>
            <rFont val="Arial"/>
            <family val="2"/>
            <scheme val="minor"/>
          </rPr>
          <t>Light the three braziers.</t>
        </r>
      </text>
    </comment>
    <comment ref="K28" authorId="0" shapeId="0" xr:uid="{00000000-0006-0000-0900-00004F000000}">
      <text>
        <r>
          <rPr>
            <sz val="10"/>
            <color rgb="FF000000"/>
            <rFont val="Arial"/>
            <family val="2"/>
            <scheme val="minor"/>
          </rPr>
          <t>Destroy the green rocks using Confringo.</t>
        </r>
      </text>
    </comment>
    <comment ref="O28" authorId="0" shapeId="0" xr:uid="{00000000-0006-0000-0900-000050000000}">
      <text>
        <r>
          <rPr>
            <sz val="10"/>
            <color rgb="FF000000"/>
            <rFont val="Arial"/>
            <family val="2"/>
            <scheme val="minor"/>
          </rPr>
          <t>Use Lumos to bring the butterflies back to the nearby green rocks.</t>
        </r>
      </text>
    </comment>
    <comment ref="C29" authorId="0" shapeId="0" xr:uid="{00000000-0006-0000-0900-000051000000}">
      <text>
        <r>
          <rPr>
            <sz val="10"/>
            <color rgb="FF000000"/>
            <rFont val="Arial"/>
            <family val="2"/>
            <scheme val="minor"/>
          </rPr>
          <t>Complete the jumping puzzle. The platform in the water with a barrel on top is part of it, so make sure to destroy the barrel and land on the rock.</t>
        </r>
      </text>
    </comment>
    <comment ref="G29" authorId="0" shapeId="0" xr:uid="{00000000-0006-0000-0900-000052000000}">
      <text>
        <r>
          <rPr>
            <sz val="10"/>
            <color rgb="FF000000"/>
            <rFont val="Arial"/>
            <family val="2"/>
            <scheme val="minor"/>
          </rPr>
          <t>Match the symbols on the rocks.</t>
        </r>
      </text>
    </comment>
    <comment ref="K29" authorId="0" shapeId="0" xr:uid="{00000000-0006-0000-0900-000053000000}">
      <text>
        <r>
          <rPr>
            <sz val="10"/>
            <color rgb="FF000000"/>
            <rFont val="Arial"/>
            <family val="2"/>
            <scheme val="minor"/>
          </rPr>
          <t>Bring the butterflies back to the green rocks.</t>
        </r>
      </text>
    </comment>
    <comment ref="O29" authorId="0" shapeId="0" xr:uid="{00000000-0006-0000-0900-000054000000}">
      <text>
        <r>
          <rPr>
            <sz val="10"/>
            <color rgb="FF000000"/>
            <rFont val="Arial"/>
            <family val="2"/>
            <scheme val="minor"/>
          </rPr>
          <t>Use Reparo on the destroyed statues out at sea.</t>
        </r>
      </text>
    </comment>
    <comment ref="C30" authorId="0" shapeId="0" xr:uid="{00000000-0006-0000-0900-000055000000}">
      <text>
        <r>
          <rPr>
            <sz val="10"/>
            <color rgb="FF000000"/>
            <rFont val="Arial"/>
            <family val="2"/>
            <scheme val="minor"/>
          </rPr>
          <t>Use Depulso on the switch in the ruins, then use the same Spell to push the boulder into the hole nearby.</t>
        </r>
      </text>
    </comment>
    <comment ref="G30" authorId="0" shapeId="0" xr:uid="{00000000-0006-0000-0900-000056000000}">
      <text>
        <r>
          <rPr>
            <sz val="10"/>
            <color rgb="FF000000"/>
            <rFont val="Arial"/>
            <family val="2"/>
            <scheme val="minor"/>
          </rPr>
          <t>Get the boulder into the rock up the hill.</t>
        </r>
      </text>
    </comment>
    <comment ref="K30" authorId="0" shapeId="0" xr:uid="{00000000-0006-0000-0900-000057000000}">
      <text>
        <r>
          <rPr>
            <sz val="10"/>
            <color rgb="FF000000"/>
            <rFont val="Arial"/>
            <family val="2"/>
            <scheme val="minor"/>
          </rPr>
          <t>Light the three braziers.</t>
        </r>
      </text>
    </comment>
    <comment ref="O30" authorId="0" shapeId="0" xr:uid="{00000000-0006-0000-0900-000058000000}">
      <text>
        <r>
          <rPr>
            <sz val="10"/>
            <color rgb="FF000000"/>
            <rFont val="Arial"/>
            <family val="2"/>
            <scheme val="minor"/>
          </rPr>
          <t>Destroy the green rocks with Confringo.</t>
        </r>
      </text>
    </comment>
    <comment ref="C31" authorId="0" shapeId="0" xr:uid="{00000000-0006-0000-0900-000059000000}">
      <text>
        <r>
          <rPr>
            <sz val="10"/>
            <color rgb="FF000000"/>
            <rFont val="Arial"/>
            <family val="2"/>
            <scheme val="minor"/>
          </rPr>
          <t>Match the symbols on the rocks.</t>
        </r>
      </text>
    </comment>
    <comment ref="G31" authorId="0" shapeId="0" xr:uid="{00000000-0006-0000-0900-00005A000000}">
      <text>
        <r>
          <rPr>
            <sz val="10"/>
            <color rgb="FF000000"/>
            <rFont val="Arial"/>
            <family val="2"/>
            <scheme val="minor"/>
          </rPr>
          <t>Bring the butterflies back to the three green rocks using Lumos.</t>
        </r>
      </text>
    </comment>
    <comment ref="K31" authorId="0" shapeId="0" xr:uid="{00000000-0006-0000-0900-00005B000000}">
      <text>
        <r>
          <rPr>
            <sz val="10"/>
            <color rgb="FF000000"/>
            <rFont val="Arial"/>
            <family val="2"/>
            <scheme val="minor"/>
          </rPr>
          <t>Shoot all the rocky spheres using Basic Cast or Confringo.</t>
        </r>
      </text>
    </comment>
    <comment ref="O31" authorId="0" shapeId="0" xr:uid="{00000000-0006-0000-0900-00005C000000}">
      <text>
        <r>
          <rPr>
            <sz val="10"/>
            <color rgb="FF000000"/>
            <rFont val="Arial"/>
            <family val="2"/>
            <scheme val="minor"/>
          </rPr>
          <t>Shoot the circular rocks with Basic Cast or Confringo.</t>
        </r>
      </text>
    </comment>
    <comment ref="G32" authorId="0" shapeId="0" xr:uid="{00000000-0006-0000-0900-00005D000000}">
      <text>
        <r>
          <rPr>
            <sz val="10"/>
            <color rgb="FF000000"/>
            <rFont val="Arial"/>
            <family val="2"/>
            <scheme val="minor"/>
          </rPr>
          <t>Destroy the green rocks that spawn in the area using Confringo.</t>
        </r>
      </text>
    </comment>
    <comment ref="K32" authorId="0" shapeId="0" xr:uid="{00000000-0006-0000-0900-00005E000000}">
      <text>
        <r>
          <rPr>
            <sz val="10"/>
            <color rgb="FF000000"/>
            <rFont val="Arial"/>
            <family val="2"/>
            <scheme val="minor"/>
          </rPr>
          <t>Complete the platforming puzzle.</t>
        </r>
      </text>
    </comment>
    <comment ref="O32" authorId="0" shapeId="0" xr:uid="{00000000-0006-0000-0900-00005F000000}">
      <text>
        <r>
          <rPr>
            <sz val="10"/>
            <color rgb="FF000000"/>
            <rFont val="Arial"/>
            <family val="2"/>
            <scheme val="minor"/>
          </rPr>
          <t>Match the symbols on the rocks.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C00-000001000000}">
      <text>
        <r>
          <rPr>
            <sz val="10"/>
            <color rgb="FF000000"/>
            <rFont val="Arial"/>
            <family val="2"/>
            <scheme val="minor"/>
          </rPr>
          <t>These do not count towards Hogwarts Collection Chest 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100-000001000000}">
      <text>
        <r>
          <rPr>
            <sz val="10"/>
            <color rgb="FF000000"/>
            <rFont val="Arial"/>
            <family val="2"/>
            <scheme val="minor"/>
          </rPr>
          <t>Collection chests (3 in each vivarium, butterflies, etc.)</t>
        </r>
      </text>
    </comment>
    <comment ref="G2" authorId="0" shapeId="0" xr:uid="{00000000-0006-0000-1100-000002000000}">
      <text>
        <r>
          <rPr>
            <sz val="10"/>
            <color rgb="FF000000"/>
            <rFont val="Arial"/>
            <family val="2"/>
            <scheme val="minor"/>
          </rPr>
          <t>Tomes and Scrolls in Hogsmeade</t>
        </r>
      </text>
    </comment>
    <comment ref="J2" authorId="0" shapeId="0" xr:uid="{00000000-0006-0000-1100-000003000000}">
      <text>
        <r>
          <rPr>
            <sz val="10"/>
            <color rgb="FF000000"/>
            <rFont val="Arial"/>
            <family val="2"/>
            <scheme val="minor"/>
          </rPr>
          <t>Breed Unique Beasts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300-000001000000}">
      <text>
        <r>
          <rPr>
            <sz val="10"/>
            <color rgb="FF000000"/>
            <rFont val="Arial"/>
            <family val="2"/>
            <scheme val="minor"/>
          </rPr>
          <t xml:space="preserve">Collection chest at random from Bandit Camps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1500-000001000000}">
      <text>
        <r>
          <rPr>
            <sz val="10"/>
            <color rgb="FF000000"/>
            <rFont val="Arial"/>
            <family val="2"/>
            <scheme val="minor"/>
          </rPr>
          <t>Only available after associated Main Quest</t>
        </r>
      </text>
    </comment>
    <comment ref="E12" authorId="0" shapeId="0" xr:uid="{00000000-0006-0000-1500-000002000000}">
      <text>
        <r>
          <rPr>
            <sz val="10"/>
            <color rgb="FF000000"/>
            <rFont val="Arial"/>
            <family val="2"/>
            <scheme val="minor"/>
          </rPr>
          <t xml:space="preserve">Only 1 obtainable through Deek Questline
</t>
        </r>
      </text>
    </comment>
  </commentList>
</comments>
</file>

<file path=xl/sharedStrings.xml><?xml version="1.0" encoding="utf-8"?>
<sst xmlns="http://schemas.openxmlformats.org/spreadsheetml/2006/main" count="3628" uniqueCount="1927">
  <si>
    <t>Hogwarts Legacy Completion Checklist</t>
  </si>
  <si>
    <t>Player Name:</t>
  </si>
  <si>
    <t>Player House:</t>
  </si>
  <si>
    <t>Buy me a coffee &lt;3 Venmo: @robinlygameguides</t>
  </si>
  <si>
    <t>Progress</t>
  </si>
  <si>
    <t>Player Picture</t>
  </si>
  <si>
    <t>Hogwarts Field Guide Pages</t>
  </si>
  <si>
    <t>*Insert Image of your player here</t>
  </si>
  <si>
    <t>Hogsmeade Field Guide Pages</t>
  </si>
  <si>
    <t>Highlands Field Guide Pages</t>
  </si>
  <si>
    <t>Demiguise Statues</t>
  </si>
  <si>
    <t>Daedalian Keys</t>
  </si>
  <si>
    <t>Landing Platforms</t>
  </si>
  <si>
    <t>Astronomy Tables</t>
  </si>
  <si>
    <t>Balloons</t>
  </si>
  <si>
    <t>Butterflies</t>
  </si>
  <si>
    <t>Merlin Trials</t>
  </si>
  <si>
    <t>Ancient Magic Hotspots</t>
  </si>
  <si>
    <t>Infamous Foes</t>
  </si>
  <si>
    <t>Astronomy Wing</t>
  </si>
  <si>
    <t>Bell Tower</t>
  </si>
  <si>
    <t>Grand Staircase</t>
  </si>
  <si>
    <t>Great Hall</t>
  </si>
  <si>
    <t>Library Annex</t>
  </si>
  <si>
    <t>South Wing</t>
  </si>
  <si>
    <t>Misc</t>
  </si>
  <si>
    <t>Revelio Pages - 12</t>
  </si>
  <si>
    <t>Revelio Pages - 20</t>
  </si>
  <si>
    <t>Revelio Pages - 18</t>
  </si>
  <si>
    <t>Revelio Pages - 14</t>
  </si>
  <si>
    <t>Revelio Pages - 10</t>
  </si>
  <si>
    <t>Revelio Pages</t>
  </si>
  <si>
    <t>Name</t>
  </si>
  <si>
    <t>Location</t>
  </si>
  <si>
    <t>Wyvern Fountain</t>
  </si>
  <si>
    <t>This fountain in the Transfiguration Courtyard has the likeness of a wyvern on top and serves as a spot for students to gather. You can find it in the center of the Transfiguration Courtyard at the base of the Astronomy Tower, located near the Transfiguration Floo Flame.</t>
  </si>
  <si>
    <t>The Old Librarian</t>
  </si>
  <si>
    <t>Technically, this field guide is located in the Library Annex. You can find it by entering the Library from the Central Hall to the West, and taking the spiral staircases up to the second floor where the painting is.</t>
  </si>
  <si>
    <t>Ravenclaw Bust</t>
  </si>
  <si>
    <t>If you chose Ravenclaw as your house, this will be the first Field Guide Page you acquire with Professor Weasley. If not, you can find this by heading West from the Ravenclaw Tower Floo Flame and up the small spiral staircase. Halfway up (before reaching the door to the Common Room), you’ll find the bust along the wall.</t>
  </si>
  <si>
    <t>Slytherin's Sink</t>
  </si>
  <si>
    <t>You can find this by heading down the stairs from the Lower Grand Staircase Floo Flame, and going through the long passage East until you come to a set of bathroom doors - and enter the one with the profile of a witch, and inspect the sink in front of you.</t>
  </si>
  <si>
    <t>Portrait of Sir Cadogan</t>
  </si>
  <si>
    <t>You can find his portrait on the second floor walkway of the Viaduct Entrance to the Library Annex, which can be quickly reached by climbing up the stairs from the Central Hall Floo Flame and then East towards the Viaduct Entrance.</t>
  </si>
  <si>
    <t>Portrait of Baruffio</t>
  </si>
  <si>
    <t>If you chose Gryffindor as your house, this will be the first Field Guide Page you acquire with Ms. Weasley. If not, you can find this by going to the Faculty Tower Floo Flame in the South Wing, and walking South towards the spiral staircase, and look to the right to find the painting.</t>
  </si>
  <si>
    <t>Grimbald Weft</t>
  </si>
  <si>
    <t>Found in the Belltower during History of Magic Class</t>
  </si>
  <si>
    <t>Partial Transfiguration</t>
  </si>
  <si>
    <t>This partially Transfigured teacup serves as a cautionary tale for students who do not take the magic seriously. It can be found on the left side of the Transfiguration classroom, through the door south of the Transfiguration Courtyard Floo Flame.</t>
  </si>
  <si>
    <t>Three Sisters Bells</t>
  </si>
  <si>
    <t>They can be found on display behind a case in the main floor of the Belltower Room, right next to the Floo Flame.</t>
  </si>
  <si>
    <t>Ravenclaw Doorknocker</t>
  </si>
  <si>
    <t>You can find this by heading West from the Ravenclaw Tower Floo Flame and up the small spiral staircase. Head all the way up to find a large ornate door leading to the tower.</t>
  </si>
  <si>
    <t>Pear Portrait</t>
  </si>
  <si>
    <t>If you chose Hufflepuff as your house, this will be the first Field Guide Page you acquire with Professor Weasely. If not, you can find this by going to the Grand Staircase Floo Flame, and turning around to head East down a leafy spiral staircase to the cellar, where you can find the portrait at the cellar entrance.</t>
  </si>
  <si>
    <t>Palmistry Model</t>
  </si>
  <si>
    <t>From the Viaduct Entrance of the Library Annex, travel up the spiral staircase on its North side, and head up the staircase past the Floo Flame. A rung ladder will descend as you approach the top, and you can climb it to find the classroom -- and the Field Guide Page.</t>
  </si>
  <si>
    <t>Fat Lady Portrait</t>
  </si>
  <si>
    <t>If you did not choose Gryffindor as your house, the easiest way to reach the portrait is by traveling to the Faculty Tower Floo Flame in the South Wing, and walking South to climb up the spiral staircase, and heading down the hall to the West.</t>
  </si>
  <si>
    <t>Waving Knight</t>
  </si>
  <si>
    <t>Painting of Illyius</t>
  </si>
  <si>
    <t>This painting depicts the young orphan wizard Illyius and his mouse Patronus. You can find it adorning a wall by the stairs at the base of the Defence Against Dark Arts Tower, just Southwest of the Transfiguration Courtyard Floo Flame.</t>
  </si>
  <si>
    <t>Flattened Armour</t>
  </si>
  <si>
    <t>This set of armour belonged to Sir Scagglethorpe the Heedless, and can be found in the main floor of the Belltower Room across from the Floo Flame, flanking the large doors leading out into the courtyard.</t>
  </si>
  <si>
    <t>Kelpie Statue</t>
  </si>
  <si>
    <t>If you chose Slytherin as your house, this will be the first Field Guide Page you acquire with Professor Weasely. If not, you can find this at the bottom of the Lower Grand Staircase Floo Flame, heading North down the stairs, and then West back up to reach the statue.</t>
  </si>
  <si>
    <t>House Point Hourglasses</t>
  </si>
  <si>
    <t>It can be found across from the statue of the Hogwarts Architect in the Reception Hall between the entrance and Grand Hall, that leads over to the Grand Staircase.</t>
  </si>
  <si>
    <t>Central Hall Fountain</t>
  </si>
  <si>
    <t>You can find it quite easily after using the Central Hall Floo Flame with Ms. Weasely, and you’ll see it adorning the center of the large busy room.</t>
  </si>
  <si>
    <t>Map of Argyllshire</t>
  </si>
  <si>
    <t>It can be found on the first floor of the Gryffindor Tower in the South Wing, just across the small bridge North of the Clocktower Courtyard Floo Flame.</t>
  </si>
  <si>
    <t>Book of Intermediate Transfiguration</t>
  </si>
  <si>
    <t>Found in the Libaray on the second floor. Quest given by Professor Weasley</t>
  </si>
  <si>
    <t>Serpentine Beast WIndow</t>
  </si>
  <si>
    <t>A stained glass window depicting a serpentine beast coiled around a tree that extends from the mouth of the legendary Green Man. You can find this window up on the second floor of the Defence Against Dark Arts Tower, over by a skeleton display - and reach it by heading down the stairs from the classroom Floo Flame.</t>
  </si>
  <si>
    <t>Broken Broom</t>
  </si>
  <si>
    <t>This broken broom belonged to Selene Wartnaby and is rumored to be all that remains after demonstrating an experimental Lunar Apparition Charm. Like the Flattened Armour, it can be found in the main floor of the Belltower Room across from the Floo Flame, flanking the large doors leading out into the courtyard.</t>
  </si>
  <si>
    <t>Hufflepuff Barrels</t>
  </si>
  <si>
    <t>If you didn’t choose this house, you can find it by going to the Grand Staircase Floo Flame, and turning around to head East down a leafy spiral staircase to the cellar, where you can find the barrels at the very back alcove.</t>
  </si>
  <si>
    <t>Hogwarts Crest</t>
  </si>
  <si>
    <t>The large crest can be found as soon you enter the Entrance Hall - either East from the Viaduct Floo Flame outside, or North from the Great Hall Floo Flame.</t>
  </si>
  <si>
    <t>Statue of Gregory the Smarmy</t>
  </si>
  <si>
    <t>You can find this statue at the Southwestern entrance to the Central Hall, just to the right of the staircase up to the main fountain - located right next to the Potions Classroom Floo Flame.</t>
  </si>
  <si>
    <t>Lachlan the Lanky</t>
  </si>
  <si>
    <t>He can be found at the base of the Gryffindor Tower entrance north across the bridge from the Clocktower Courtyard, and just down the stairs from the Map of Argyllshire in an alcove.</t>
  </si>
  <si>
    <t>Augurey Skeleton</t>
  </si>
  <si>
    <t>This skeleton of an Irish phoenix or Augurey can be found in a large display case in the Defence Against Dark Arts Tower. It’s located on the same floor as the classroom, over on the west side of the floor past the stairs and the playing instruments.</t>
  </si>
  <si>
    <t>Wooden Cat</t>
  </si>
  <si>
    <t>A wooden statue bearing the likeness of Pangur Donn, a fearless feline mouse hunter and devoted study companion. The statue can be found on an upper walkway in the Belltower Hall by a door to the North leading to the Library Annex Hall.</t>
  </si>
  <si>
    <t>House-Elf Recipe Book</t>
  </si>
  <si>
    <t>You can find it on the leafy small circular stairwell down to the Hufflepuff Common Room, located just behind the Grand Staircase Floo Flame. It’s halfway down the stairwell with an assortment of food you can eat.</t>
  </si>
  <si>
    <t>The Great Hall Ceiling</t>
  </si>
  <si>
    <t>You can find this guide page right in the middle of the Great Hall, just a few steps from the Floo Flame.</t>
  </si>
  <si>
    <t>Professor Sharp’s Auror Badge</t>
  </si>
  <si>
    <t>You can find it on a table in the back of the Potions Classroom (easily reached by Floo Flame), off to the side of the Central Hall.</t>
  </si>
  <si>
    <t>Haunted Toilets</t>
  </si>
  <si>
    <t>It can be found on the ground floor of the Gryffindor Tower in the South Wing, which you can easily reach by heading North from the Clocktower Courtyard Floo Flame, going down the stairs past the giant map and heading left to find the bathroom hall.</t>
  </si>
  <si>
    <t>Hebridean Black Skeleton</t>
  </si>
  <si>
    <t>This large dragon skeleton that hangs in the Defence Against Dark Arts classroom is allegedly a trophy taken by Professor Hecat after defeating a poaching ring. You can only access it after you’ve completed your first Defence Against Dark Arts lesson, and you’ll find the page on the low balcony.</t>
  </si>
  <si>
    <t>Goblin Artefact</t>
  </si>
  <si>
    <t>A horn used by goblins during the 1612 Goblin Rebellion, used to rally troops and annoy witches and wizards. The horn can be found in a display case with two halberds above, on an upper walkway in the Belltower Room located up the stairs South from the Floo Flame.</t>
  </si>
  <si>
    <t>The Hogwarts Architect</t>
  </si>
  <si>
    <t>It can be found in the Reception Hall between the Entrance and Great Hall that leads towards the Grand Staircase, not far from the Hufflepuff common room stairwell.</t>
  </si>
  <si>
    <t>Owl Lectern</t>
  </si>
  <si>
    <t>It is located at the far end of the Great Hall from its entrance and the Floo Flame spot you can quickly travel to.</t>
  </si>
  <si>
    <t>Greenhouse Tree</t>
  </si>
  <si>
    <t>Situated at the centre of a Hogwarts greenhouse, this giant tree has a large system of roots reaching down to the dungeons. You can find it next to the Greenhouses Floo Flame, which is located off to the Northeast of the Central Hall.</t>
  </si>
  <si>
    <t>The Well of Four Beasts</t>
  </si>
  <si>
    <t>You can only access after you’ve traveled to Hogsmeade for the first time and are allowed to leave the school, after which you can leave the Clockwork Courtyard Floo Flame through the large gate and find it outside.</t>
  </si>
  <si>
    <t>Tapestry of Barnabas the Barmy</t>
  </si>
  <si>
    <t>This tapestry depicts Barnabas the Barmy’s foolish attempts to teach trolls the art of ballet. You can find near the very top of the Defense Against Dark Arts Tower, up one floor from the Charms Classroom Floo Flame on a short hallway leading to more stairs up to the Astronomy Tower.</t>
  </si>
  <si>
    <t>Scorch Marks</t>
  </si>
  <si>
    <t>Allegedly the location of the first known instance of the casting of the Bombarda spell. These markings can be found on a wall in the Southeast upper corner of the Belltower Room up above the Floo Flame, among a row of musical paintings across from the Goblin Artefact.</t>
  </si>
  <si>
    <t>Honeydukes Passageway</t>
  </si>
  <si>
    <t>Hidden behind the statue of a one-eyed witch is a secret passageway from Hogwarts to the cellar of Honeydukes. You can find it right next to the Faculty Tower Floo Flame that borders the South Wing and Grand Staircase.</t>
  </si>
  <si>
    <t>The Yawning Gargoyle</t>
  </si>
  <si>
    <t>You can find it right outside the doors to the Great Hall dining area to the West, in a small courtyard.</t>
  </si>
  <si>
    <t>Dirigible Plums</t>
  </si>
  <si>
    <t>The tree can be found in the Greenhouses Northeast of the Central Hall, and this tree is located on the ground floor of the easternmost greenhouse through a door.</t>
  </si>
  <si>
    <t>Jewel-Encrusted Tortoise Shell</t>
  </si>
  <si>
    <t>After completing Mr. Moon’s quest and gaining access to the Faculty Tower, climb up to the third floor and look for the shell behind a display case by a locked door.</t>
  </si>
  <si>
    <t>Astronomy Telescope</t>
  </si>
  <si>
    <t>This telescope is the finest stargazing instrument of its kind. It is located at the very top of the Astronomy Wing, above the Defence Against Dark Arts Tower by taking the staircases up past all the classrooms, and even further above the Astronomy Classroom and Floo Flame up to the balconies above.</t>
  </si>
  <si>
    <t>Frog Choir</t>
  </si>
  <si>
    <t>Start yourself in the Bell Tower Courtyard facing the large iron door with the armour on either side. Head up the staircase on the right to its highest point and follow the dusty, wooden corridor. You'll make it into the music room with the Frog Choir right ahead.</t>
  </si>
  <si>
    <t>Moving Staircase</t>
  </si>
  <si>
    <t>This page can be found along a balcony along the central pillar halfway up the Grand Staircase, past the entrance to Ravenclaw Tower, and before the Arithmancy Door.</t>
  </si>
  <si>
    <t>Black Lake</t>
  </si>
  <si>
    <t>Once you’ve visited Hogsmeade for the first time, the gate to the boathouse will be unlocked along the Northeast part of the Viaduct Courtyard, and you can take the long winding path down the boathouse, where the page will be next to a docked boat.</t>
  </si>
  <si>
    <t>Arithmancy Classroom</t>
  </si>
  <si>
    <t>You’ll need to solve an Arithmancy Door puzzle yourself to reach it - head up the northern spiral staircase in the Viaduct entrance to the Divination Floo Flame, and exit out onto a wooden walkway. Follow the walkway to find one of many Arithmancy Doors around Hogwarts - but this one has a chest next to it that holds the cipher. To solve it, reference the number associated with the magical creatures by interacting with the ? and ?? blocks on the wall to equal the circled number in the middle sections. Once the door is opened, head down the hall into the Arithmancy Classroom to find the Field Guide Page.</t>
  </si>
  <si>
    <t>Boris the Bewildered</t>
  </si>
  <si>
    <t>After completing Mr. Moon’s quest and gaining access to the Faculty Tower, climb up to the very top of the staircase to find a statue on the landing near the Prefect’s Bathroom, and use Revelio on it.</t>
  </si>
  <si>
    <t>Boggart Closet</t>
  </si>
  <si>
    <t>From the Transfiguration Courtyard Floo Flames, turn right and go inside. To the right of the big staircase is a locked door between two gargoyles (requires Alohomora Level 2 to open). The Field Guide page is at the back of the room by the closet.</t>
  </si>
  <si>
    <t>History of Magic Windows</t>
  </si>
  <si>
    <t>This set of stained-glass windows features Merlin, the four Hogwarts founders, and various others of the ages. It can be found in the History of Magic classroom, which can be accessed via the North Hall in the Belltower Wing, either traveling South from the Belltower Floo Flame, or West from the Transfiguration courtyard.</t>
  </si>
  <si>
    <t>Troll Armour</t>
  </si>
  <si>
    <t>This unusual suit of armour was crafted for a troll. It can be found at the entrance to the Trophy Room at the top of the Grand Staircase, located just across from the Trophy Room Floo Flame, and is hard to miss considering its huge size.</t>
  </si>
  <si>
    <t>Underground Harbour</t>
  </si>
  <si>
    <t>In order to find this Field Guide Page, you need to locate a secret lift down to the harbor, which will become active after you’ve visited Hogsmeade for the first time. From the Viaduct Courtyard Floo Flame, head North along the lower walkway past a tree to look along the stone walls for a doorway leading to a very small lift elevator. Take it down to the Underground Harbour and inspect one of the boats on the far right of the dock to find the page.</t>
  </si>
  <si>
    <t>Enchanted Books</t>
  </si>
  <si>
    <t>You can find this Field Guide Page on the bottom floor of the Restricted Section of the Library, which you’ll unlock during a main quest with Sebastian Sallow. Once you sneak past two ghosts and reach the bottom floor, cast Revelio in the first room to find the page.</t>
  </si>
  <si>
    <t>Prefect’s Bathroom</t>
  </si>
  <si>
    <t>After completing Mr. Moon’s quest and gaining access to the Faculty Tower, climb up to the very top of the staircase to find a statue on the landing with two statues, and enter the door opposite the hall to the Clock Tower to find the bathroom with a mermaid painting hiding the Guide Page.</t>
  </si>
  <si>
    <t>Dark Tower Cell</t>
  </si>
  <si>
    <t>From the Charms Classroom Floo Flames, go down the steps and into the Charms classroom to the right. Immediately on the left are some stairs leading up to a locked door (requires Alohomora to unlock). Through the door, head up the spiral staircase. At the top, go through the door and look left to find another locked door (requires Alohomora Level 2 to unlock). Inside is this Field Guide page.</t>
  </si>
  <si>
    <t>Urn of Ashes</t>
  </si>
  <si>
    <t>This particular urn is rumored to have belonged to a pioneer in dragon taming. It can be found on a display area at the entrance to the Bell Tower Wing’s dungeons, which can be accessed by going south from the Bell Tower Courtyard Floo Flame and then down the stairs in the North Hall.</t>
  </si>
  <si>
    <t>Trophy Room</t>
  </si>
  <si>
    <t>The page can be found near the center of the main Trophy Room at the top of the Grand Staircase, just past the Floo Flame.</t>
  </si>
  <si>
    <t>Kitchen Tables</t>
  </si>
  <si>
    <t>You can find this hidden Field Guide Page in the Hogwarts Kitchen which is located off the cellar below the Great Hall via the small staircase by the Grand Staircase Floo Flame. Tickle the Pear Painting by the entrance to the cellar to find the secret door to the kitchen, and then reveal the page in the middle of the hall of tables.</t>
  </si>
  <si>
    <t>Gorgon Portrait</t>
  </si>
  <si>
    <t>This painting can be found in the Long Gallery, a very long hallway connecting two locked doors - one below the Potions Classroom in the Library Annex, and one right through the giant doors at the Bell Tower Courtyard Floo Flame. Once in the Long Gallery, look to the side of the door to the Bell Tower to find an Arithmancy Puzzle Door. Using the 0-9 animal to number clues against the ? and ?? blocks, solve the equations and enter (2) and (1) on the ? and ?? blocks to open the door. Inside, you’ll find the painting of a Gorgon from Greece, and you can reveal the Field Guide Page. Just be wary if you interact with it, as it will petrify you!</t>
  </si>
  <si>
    <t>Unicorn Fountain</t>
  </si>
  <si>
    <t>After completing Mr. Moon’s quest and gaining access to the Faculty Tower, climb up to the very top of the staircase until you reach the Hospital Wing Floo Flame, and use Revelio on the nearby statue.</t>
  </si>
  <si>
    <t>Alchemy Class</t>
  </si>
  <si>
    <t>From the Bell Tower Courtyard Floo Flames, turn left, go up the first steps, then head through the door ahead. Go down the next steps and through another door. Keep descending all the stairs. When you reach the large dragon statue, go right down the corridor, and straight ahead is a locked door with loads of cauldrons outside (requires Alohomora Level 2 to unlock). Once inside, this Field Guide page is straight ahead.</t>
  </si>
  <si>
    <t>Sleeping Dragon Statue</t>
  </si>
  <si>
    <t>The statue can be found below the Urn of Ashes in the dungeons below the Bell Tower Wing. You can reach it by heading South from the Belltower Courtyard Floo Flame and down the stairs in the North Hall</t>
  </si>
  <si>
    <t>Goblet of Fire Casket</t>
  </si>
  <si>
    <t>Like the Trophy Room Guide Page, it can also be found within the central Trophy Room just past the Floo Flame at the top of the Grand Staircase, in the center of the room.</t>
  </si>
  <si>
    <t>House-Elf Living Quarters</t>
  </si>
  <si>
    <t>You can find this hidden Field Guide Page in the Hogwarts Kitchen which is located off the cellar below the Great Hall via the small staircase by the Grand Staircase Floo Flame.Tickle the Pear Painting by the entrance to the cellar to find the secret door to the kitchen, and then reveal the page at the back of the room.</t>
  </si>
  <si>
    <t>Clock Mechanics</t>
  </si>
  <si>
    <t>Once you’ve learned Alohomora, you can either climb up the Clock Tower Courtyard from the locked bottom door, or head to the top of the Faculty Tower and across the hall to the top floor of the Clock Tower, and go down a few levels to find the main gears and reveal the Field Guide Page.</t>
  </si>
  <si>
    <t>Pungent Passage</t>
  </si>
  <si>
    <t>From the West Tower Floo Flames, head left down some steps and you’ll find yourself in Pungent Passage. About half way along on the right, you’ll find this Field Guide page.</t>
  </si>
  <si>
    <t>Werewolf Saga Tapestries</t>
  </si>
  <si>
    <t>The guide page can be tricky to reach as it is well hidden in the dungeons under the Bell Tower Wing. Start by heading south from the Belltower Courtyard Floo Flame, and down the stairs in the North Hall. As soon as you enter the dungeons, walk straight into the large tapestry depicting the letter “K” to find a hidden door, and enter the large room beyond that is lined with more tapestries to find the guide page.</t>
  </si>
  <si>
    <t>Centaur Armour</t>
  </si>
  <si>
    <t>It can be found at the top of the Grand Staircase along the outer edge of the Trophy Room, behind a large glass case.</t>
  </si>
  <si>
    <t>Deathday Party Room</t>
  </si>
  <si>
    <t>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found on the right-hand side of the room.</t>
  </si>
  <si>
    <t>Adventure Novel Set</t>
  </si>
  <si>
    <t>From the Faculty Tower Floo Flames, head down the corridor and into the “restricted” area. Ascend the stairs and look to the right to find a locked door (requires Alohomora Level 2). Inside, go right and you'll find the Field Guide page next to a bookshelf.</t>
  </si>
  <si>
    <t>Castle Ramparts</t>
  </si>
  <si>
    <t>You can locate this page after visiting Hogsmeade for the first time and being able to explore outside the castle. From the Belltower Courtyard Floo Flame, exit the main doors and look to the right to see the stone ramparts and a small building along the walls you can enter, and look inside for the page.</t>
  </si>
  <si>
    <t>House-Elf Armour</t>
  </si>
  <si>
    <t>This set of armour for a house-elf is rumoured to have been made by a cruel wizard who wanted his elf to protect him in battle. It can be found at the far edge of the Trophy Room rim at the top of the Grand Staircase, over by a locked door.</t>
  </si>
  <si>
    <t>Headless Hunt Tapestry</t>
  </si>
  <si>
    <t>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found on the left-hand side of the room.</t>
  </si>
  <si>
    <t>Glumbumbles</t>
  </si>
  <si>
    <t>Exit through the Bell Tower Courtyard and then go East through a small arch towards the outside of the Greenhouses. Once past the moving dragon topiary, look for a smaller arch past a fountain and turn left to find the hives with the page.</t>
  </si>
  <si>
    <t>Headmaster’s Office Gargoyle</t>
  </si>
  <si>
    <t>It can be found at the top of the Grand Staircase Tower, past the Trophy Room Floo Flame - but you will need to have gained the Alohomora unlocking spell to unlock the level 1 gate at the end of the room. After unlocking the gate, travel up through the winding passages (and grab a Legendary Chest on the first door on the left) before climbing yet more staircases past locked doors to reach a landing where the giant gargoyle sits on the left, next to a Moth Frame painting.</t>
  </si>
  <si>
    <t>Detention Chamber</t>
  </si>
  <si>
    <t>From the Lower Grand Staircase Floo Flames, go down the stairs and turn right. Follow the corridor to the end, then turn right and go up the steps. Take the second left and go to the end of the corridor, where you’ll find a locked door (requires Alohomora Level 2 to unlock). Inside, the Field Guide page is just ahead.</t>
  </si>
  <si>
    <t>Sphinx Statue</t>
  </si>
  <si>
    <t>You can find this statue in the Heiroglyphic Hall past the North Hall in the Bell Tower Wing. Once you can unlock doors, head through the North Hall (South of the Bell Tower Floo Flame), and unlock the door in the History of Magic Class to enter the hall and find the Sphinx.</t>
  </si>
  <si>
    <t>Quill of Acceptance and Book of Admittance</t>
  </si>
  <si>
    <t>In a side room of the headmaster's tower</t>
  </si>
  <si>
    <t>Quidditch Pitch</t>
  </si>
  <si>
    <t>Exit the Bell Tower Courtyard and go through the large rampart gates West onto the road, and turn left when viewing the Quidditch arena. Move to the Southwest and stay on the outer side of the ramparts that flank the arena to find a small collapsed part of the wall where the Field Page is hiding.</t>
  </si>
  <si>
    <t>Sleeping Portraits</t>
  </si>
  <si>
    <t>To the left as you enter the Headmaster's office</t>
  </si>
  <si>
    <t>Important Muggle Artefact</t>
  </si>
  <si>
    <t>Once you can unlock doors, head through the North Hall (South of the Bell Tower Floo Flame), and go down the stairs into the dungeon, and look for two locked doors - one with a sort of drawbridge on the left with a level 1 lock. Once bypassed, enter the Muggle Studies Classroom, and inspect the giant cannon with Revelio to reveal a Field Guide Page.</t>
  </si>
  <si>
    <t>Sorting Hat</t>
  </si>
  <si>
    <t>To the right in the Headmaster's office</t>
  </si>
  <si>
    <t>Bloody Meat</t>
  </si>
  <si>
    <t>Fast Travel to the Hogwarts North Exit Floo Flame. Turn around to face the castle. Head through the archway and take a right past the winged-boar statue through the large double doors ahead. Use Alohomora to open the door on your right and cast Revelio to reveal the Field Guide Page.</t>
  </si>
  <si>
    <t>Salazar Slytherin's Scriptorium</t>
  </si>
  <si>
    <t>Found in final room of Sebastians Scriptorium Quest Line</t>
  </si>
  <si>
    <t>Caged Bathtub</t>
  </si>
  <si>
    <t>Fast Travel to the Hogwarts North Exit Floo Flame. Turn around and face the castle. Go through the archway, take a right, and follow the rampart to the tower highlighted in the image above (the fourth tower), not far from the Beasts Classroom. Head inside and cast Revelio to reveal the Field Guide Page.</t>
  </si>
  <si>
    <t>Hogwarts Owls</t>
  </si>
  <si>
    <t>Confusingly this one isn’t technically in the Hogwarts Grounds. Head to Owlery as marked in the map above. Enter the building and climb up the stairs until you can’t go any further unless you take a ladder. Cast Revelio to reveal the Field Guide Page. We recommend getting the next two pages while you’re here.</t>
  </si>
  <si>
    <t>Lumos Pages - 3</t>
  </si>
  <si>
    <t>Lumos Pages - 2</t>
  </si>
  <si>
    <t>Pungent Passage Moth Frame</t>
  </si>
  <si>
    <t>The frame can be found in the Pungent Passage on the second floor of the Defence Against Dark Arts Tower leading towards the West Tower Floo Flame. This particular moth is hiding up the hall in the West Tower itself, where there are several tapestries depicting centaurs. Look for the one on the Eastern wall and cast Lumos to summon the moth to you, then take it back down and douse the light to get the Field Page.</t>
  </si>
  <si>
    <t>North Hall Moth Frame</t>
  </si>
  <si>
    <t>The frame can be found on a landing up some stairs in the North Hall, above the door to the Belltower Room. You can reach it either going south from the Bell Tower Floo Flame, or Northwest from the Transfiguration Courtyard Floo Flame. Head down the stairs from the frame and into the History of Magic classroom, and head to the far side to unlock a level 1 door. You’ll enter the Heiroglyphic Hall and see the sphinx from the painting, and just to the right of its will be the wayward moth. Use Lumos to attract it to your wand, then return to the frame to get a Field Guide Page.</t>
  </si>
  <si>
    <t>Ravenclaw Tower Moth Frame</t>
  </si>
  <si>
    <t>The frame can be found at the base of the Ravenclaw Tower spiral staircase, reached by heading West from the Grand Staircase to the Ravenclaw Tower Floo Flame, and going down. This particular moth is hiding back up the way you came, in the green room that features an Arithmancy Door near the Floo Flame.</t>
  </si>
  <si>
    <t>Slytherin Dungeon Moth Frame</t>
  </si>
  <si>
    <t>The frame can technically be found off the Grand Staircase past the Slytherin Common Room, over between the two Slytherin bathrooms through the East passage. This particular moth is hiding a bit further up through the dungeon passages, so head further Southeast and past the spiral staircase to a hall full of locked doors and a large tapestry the moth is hiding next to.</t>
  </si>
  <si>
    <t>Central Hall Moth Frame</t>
  </si>
  <si>
    <t>The first side quest you can undertake in Hogwarts is also how you learn about getting Field Pages from Moth Frame Paintings. To solve this riddle, you must activate Lumos when facing the painting to reveal where the wayward moth has gone. This particular moth is hiding off to the Southwest of your current location, by the large statue of Gregory the Smarmy and the large door. With Lumos still active, the moth will follow your wand as you lead it back to the frame, and turn off the light to have it merge with the frame - awarding you with a page.</t>
  </si>
  <si>
    <t>Gryffindor Tower Moth Frame</t>
  </si>
  <si>
    <t>* Requires Depulso
Return to the Gryffindor Tower main floor across the bridge from the Clocktower Courtyard Floo Flame. When inspecting the Map of Argyllshire that had its own Field Guide Page, you can now use Depulso to push in the button above the map, which will reveal a secret room. Inside, you can find a Moth Frame. The painting will reveal the outside of the unlocked Gryffindor Tower bathroom, which happens to be just around the corner from the map of Argyllshire. You’ll have to enter the bathroom, then use Lumos next to the coat rack to lure the moth away.</t>
  </si>
  <si>
    <t>Defence Against Dark Arts Tower Moth Frame</t>
  </si>
  <si>
    <t>The frame can be found on the fourth floor of the Defence Against Dark Arts Tower, just a bit South of the tower Floo Flame. This particular moth is hiding one floor up, right outside of Professor Fig’s classroom and the Floo Flame here, in front of a large tapestry. Collect it by using Lumos and bring it back downstairs before dousing the light to get another Field Page.</t>
  </si>
  <si>
    <t>Courtyard Moth Frame</t>
  </si>
  <si>
    <t>Fast Travel to the Hogwarts North Exit Floo Flame. Turn around to face the castle. Head through the archway and take a left past the winged-boar statue through the large double doors ahead. Use Alohomora on the door at the back of the room. Inside is a moth mirror.</t>
  </si>
  <si>
    <t>Great Hall Moth Frame</t>
  </si>
  <si>
    <t>Despite being listed as a Grand Staircase Field Page, The frame can be found in the small antechamber room found between the Reception Hall and Great Hall itself, flanked by various banners and flags. This particular moth is hiding just in the room ahead, at the far back of the large Great Hall dining area. It’s located on the wall behind the owl lectern and staff tables, and you can use Lumos to guide it to your wand</t>
  </si>
  <si>
    <t>Entrance Hall Exterior Moth Frame</t>
  </si>
  <si>
    <t>The frame can be found outside the Entrance Hall down a flight of stairs to the North past the courtyard. This particular moth is hiding back up the way you came, just to the right of the entrance doors to the West by a large Kelpie statue.</t>
  </si>
  <si>
    <t>Library Moth Frame</t>
  </si>
  <si>
    <t>The frame can be found on the second floor of the Library on the southern corner. This particular moth is hiding not far away, at a lectern right in front of the huge portrait of the librarian at the main second floor landing to the Northwest</t>
  </si>
  <si>
    <t>Clock Tower Moth Frame</t>
  </si>
  <si>
    <t>Travel to the Clock Tower Courtyard Floo Flame, and use Alohomora on the level 1 locked door to the right of the gate leading outside. Inside, you’ll find the empty moth frame, and lighting it up with Lumos will show you the location of the wayward moth. Luckily, the moth hasn’t gone far. Leave the Clock Tower, and take an immediate right in the outdoor courtyard to head under a stone awning, and look right again to find the moth among the stone pillars.</t>
  </si>
  <si>
    <t>Astronomy Tower Moth Frame</t>
  </si>
  <si>
    <t>The frame can be found on the Astronomy Tower’s lower landing, located up the stairs from the main tower Floo Flame, below the spiral stairs up to the telescopes. This particular moth is hiding just a bit higher among all the telescopes on the balcony at the top of the tower. Head upstairs to the large moving orbs and look for a chalkboard next to a telescope where the moth hides. Use Lumos to summon it to your wand, then take it back down and turn out the light to get the Field Page.</t>
  </si>
  <si>
    <t>Headmaster’s Office Moth Frame</t>
  </si>
  <si>
    <t>It can be found at the top of the Grand Staircase Tower, past the Trophy Room Floo Flame - but you will need to have gained the Alohomora unlocking spell to unlock the level 1 gate at the end of the room. After unlocking the gate, travel up through the winding passages (and grab a Legendary Chest on the first door on the left) before climbing yet more staircases past locked doors to reach a landing where the giant gargoyle sits on the left, next to the Moth Frame painting. Illuminate it with Lumos to find the moth’s location. As it happens, the location is back down the stairs you came from, in the winding corridor hall that housed the legendary chest</t>
  </si>
  <si>
    <t>Long Galley Moth Frame</t>
  </si>
  <si>
    <t>The frame can be found in the Long Gallery, a very long hallway connecting two locked doors - one below the Potions Classroom in the Library Annex, and one right through the giant doors at the Bell Tower Courtyard Floo Flame. Once in the Long Gallery, head halfway down the hall to find the blank canvas, and use Lumos to reveal the moth’s location in a painting. You can find the moth by heading back towards the Bell Tower Courtyard, on top of a Troll display on the right.</t>
  </si>
  <si>
    <t>Accio Pages - 2</t>
  </si>
  <si>
    <t>Accio Pages - 5</t>
  </si>
  <si>
    <t>Accio Pages - 3</t>
  </si>
  <si>
    <t>Accio Pages - 4</t>
  </si>
  <si>
    <t>Charms Hall Flying Page</t>
  </si>
  <si>
    <t>A flying page that you can find outside the Charms Classroom in the Defence Against Dark Arts Tower. This page can be obtained once you have learned Accio from your first day of classes. Outside the Charms classroom, head up the hall to the common area where students are gathered and look for the flying page above them by the stairs up to the Astronomy classroom.</t>
  </si>
  <si>
    <t>Bell Tower Flying Page</t>
  </si>
  <si>
    <t>Return to the Bell Tower Coutyard Floo Flame, and look upwards at the North end of the room above the door to the Library Annex to find a flying page.</t>
  </si>
  <si>
    <t>Grand Staircase Flying Page</t>
  </si>
  <si>
    <t>Look for the flying page that can usually be found flapping around the central pillar in the staircase, often swooping past the Grand Staircase Floo Flame and then going up a bit higher in its loop.</t>
  </si>
  <si>
    <t>Great Hall Exterior Flying Page</t>
  </si>
  <si>
    <t>A flying page that you can find outside the main Great Hall building. Exit the dining area to the large courtyard that the Hufflepuff Common room is built under, and look to the skies to spot a page floating around the middle.</t>
  </si>
  <si>
    <t>Central Hall Flying Page 1</t>
  </si>
  <si>
    <t>Look for the flying page that spans the length of the large Central Hall, flying high up by the ceiling to swoop down among the higher balconies.</t>
  </si>
  <si>
    <t>Infirmary Flying Page</t>
  </si>
  <si>
    <t>After completing Mr. Moon’s quest and gaining access to the Faculty Tower, climb up to the second floor and look up the stairwell leading to the third floor up. Here you’ll spot the page among the rafters, so use Accio to grab it.</t>
  </si>
  <si>
    <t>Dungeons Flying Page</t>
  </si>
  <si>
    <t>First, fast travel to the Bell Tower Courtyard Floo Flame in The Bell Tower Wing of Hogwarts. From where you spawn in, take the left stairs (those going south), and head through the door in front of you. Take a sharp left down some more stairs. Follow the path down until you see a large dragon statue on the left. Go right down the corridor and follow it until you come where the passage opens up into a room full of barrels. Look up and you’ll see a Field Guide Page looping in the air near the ceiling.</t>
  </si>
  <si>
    <t>Hogwarts Grounds Flying Page</t>
  </si>
  <si>
    <r>
      <rPr>
        <sz val="10"/>
        <color theme="1"/>
        <rFont val="Arial"/>
        <family val="2"/>
      </rPr>
      <t xml:space="preserve">Leave the castle via the Clocktower Courtyard large door and head East through the small archway. As you run past the Greenhouses, look for a flying page that will circle the small fountain here, and use Accio to grab it. 
</t>
    </r>
    <r>
      <rPr>
        <b/>
        <sz val="10"/>
        <color theme="1"/>
        <rFont val="Arial"/>
        <family val="2"/>
      </rPr>
      <t>WARNING: Console players, there is a known bug where this page does not update the count. It is recommended not to grab this page until a patch has been made if you are concerned about 100% the game.</t>
    </r>
  </si>
  <si>
    <t>Quad Courtyard Flying Page</t>
  </si>
  <si>
    <t>Travel to the Quad Courtyard Floo Flame (which can be reached either by exiting the Great Hall or going through Gryffindor Tower). Here you will find a lonely flying page floating around a large tree in the quad that you can grab.</t>
  </si>
  <si>
    <t>Entrance Hall Flying Page</t>
  </si>
  <si>
    <t>From the Great Hall Floo Flame, turn and head North past the Reception Hall and into the Entrance Hall, and look up into the rafters of the room to spot a flying page.</t>
  </si>
  <si>
    <t>Central Hall Flying Page 2</t>
  </si>
  <si>
    <t>Look for the flying page that floats around the Southwestern section of the Central Hall, floating around the Statue of Gregory the Smarmy and the large exit door to the Transfiguration Courtyard.</t>
  </si>
  <si>
    <t>Clock Tower Flying Page</t>
  </si>
  <si>
    <t>You can either climb up the Clock Tower Courtyard from the locked bottom door, or head to the top of the Faculty Tower and across the hall to the top floor of the Clock Tower, and go down about halfway until you spot the floating page on the side, and use Accio to grab it.</t>
  </si>
  <si>
    <t>Heiroglyphic Hall Flying Page</t>
  </si>
  <si>
    <t>This flying page can be found zooming around the Heiroglyphic Hall past the North Hall in the Bell Tower Wing. Once you can unlock doors, head through the North Hall (South of the Bell Tower Floo Flame), and unlock the door in the History of Magic Class to enter the hall and find a large hallway, where the page will be flying between columns</t>
  </si>
  <si>
    <t>This page can be found in the Dungeons where the Death Day Parties are held. 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flying over head.</t>
  </si>
  <si>
    <t>Viaduct Entrance Flying Page</t>
  </si>
  <si>
    <t>Unlike the two flying around the Central Hall, head back up the stairs from the hall towards the Viaduct Entrance, and climb one of the spiral staircases on the side to spot a page floating high up in the rafters above. It will swoop along the length of the walkway near the Divination Classroom, so be ready to nab it and grab the page.</t>
  </si>
  <si>
    <t>Faculty Tower Flying Page</t>
  </si>
  <si>
    <t>On the second landing in the Faculty Tower</t>
  </si>
  <si>
    <t>Beasts Classroom Flying Page</t>
  </si>
  <si>
    <t>Fast Travel to the Beast Classroom. A page flies above the Beasts building in a loop. Use Accio to grab it out of the air.</t>
  </si>
  <si>
    <t>Library Flying Page</t>
  </si>
  <si>
    <t>Look for the flying page that floats around the second floor of the Library and into the wings on either side before soaring past the middle.</t>
  </si>
  <si>
    <t>Owlery Flying Page</t>
  </si>
  <si>
    <t>Found flying around the top of the Owlery</t>
  </si>
  <si>
    <t>Incendio/Confringo Pages - 3</t>
  </si>
  <si>
    <t>Incendio/Confringo Page - 3</t>
  </si>
  <si>
    <t>Incendio/Confringo Pages - 2</t>
  </si>
  <si>
    <t>Incendio/Confringo Pages - 1</t>
  </si>
  <si>
    <t>Astronomy Balcony Dragon Basin</t>
  </si>
  <si>
    <t>You can find this brazier at the very top of the Astronomy Tower past the classroom on the large balcony where all the telescopes are located. Look on the right side as you step out onto the balcony for a small staircase leading under the main platform, and here you will find a dragon brazier to light in the corner.</t>
  </si>
  <si>
    <t>Bell Tower Dragon Brazier</t>
  </si>
  <si>
    <t>You can find this brazier near the Bell Tower Coutyard Floo Flame. Look in the north corner to the right of the door to the Library Annex to find the brazier.</t>
  </si>
  <si>
    <t>Quad Courtyard Dragon Brazier</t>
  </si>
  <si>
    <t>This particular brazier is located high up on a wall in the Quad Courtyard outside the Grand Staircase, just above the Viaduct Courtyard Floo Flame on the wall to the Northeast. In order to reach it, cast Confringo to blast it at range, then grab the page down with Accio.</t>
  </si>
  <si>
    <t>Great Hall Dragon Basin</t>
  </si>
  <si>
    <t>In the dining area, look off to the Northwest for stairs up to a second floor storage area, and you’ll find a small walkway here with the dragon brazier at the end that you can light up for a field page.</t>
  </si>
  <si>
    <t>Central Hall Dragon Basin</t>
  </si>
  <si>
    <t>You can find this brazier on the far Northern corner of the Central Hall, on an upper balcony overlooking the entrance to the Greenhouses.</t>
  </si>
  <si>
    <t>Gryffindor Tower Dragon Basin</t>
  </si>
  <si>
    <t>You can find this brazier on the first floor of Gryffindor Tower in the South Wing, located in a corner just east of the bathrooms, near the large map of Argyllshire.</t>
  </si>
  <si>
    <t>Professor Figs Dragon Brazier</t>
  </si>
  <si>
    <t>This one is located on the wall near Professor Figs Classroom Floo Flame. Turning left after taking the floo flame you should see an open balcony to the room below. the Dragon Statue Sconce is on the far wall above. Cast Confringo to light it up and use Accio to pull it towards you.</t>
  </si>
  <si>
    <t>North Hall Dragon Brazier</t>
  </si>
  <si>
    <t>After you gain the ability to unlock doors, head to the upper North Hall by going south from the Bell Tower Courtyard Floo Flame. On the upper floor, you’ll find a level 1 locked door to unlock. On the other side, the abandoned passage holds an Arithmancy Door, but an earlier alcove hides a dragon brazier you can ignite with incendio. Doing so will get you a Field Guide Page.</t>
  </si>
  <si>
    <t>Grand Staircase Dragon Brazier</t>
  </si>
  <si>
    <t>This particular brazier is located high up on a wall near the top of the Grand Staircase, just before you reach the Grand Staircase Tower Floo Flame. Look up to the left of the doorway to spot it. In order to reach it, cast Confringo to blast it at range, then grab the page down with Accio.</t>
  </si>
  <si>
    <t>Boathouse Dragon Basin</t>
  </si>
  <si>
    <t>Once you’ve visited Hogsmeade for the first time, the gate to the boathouse will be unlocked along the Northeast part of the Viaduct Courtyard, and you can take the long winding path down the boathouse, where the brazier will be by the door.</t>
  </si>
  <si>
    <t>Clock Tower Dragon Brazier</t>
  </si>
  <si>
    <t>You can either climb up the Clock Tower Courtyard from the locked bottom door, or head to the top of the Faculty Tower and across the hall to the top floor of the Clock Tower, and go down a few levels to find the main gears. Off to the side, look along the wall for the brazier and ignite it from a distance with Confringo, then grab the page with Accio.</t>
  </si>
  <si>
    <t>Dungeon Dragon Brazier</t>
  </si>
  <si>
    <t>Take the Bell Tower Courtyard and travel southwest and through a small door. Directly inside this door should be a staircase that goes up, don't go up it but turn left and take the staircase down to the dungeons. Follow this corridor past the dragon statue down a long hallway which, before the turn has a level 2 lock on it. inside there will be a room with a Dragon Brazier high above. Cast Confringo on it and use Accio to pull it towards you.</t>
  </si>
  <si>
    <t>Bell Tower Exterior Brazier</t>
  </si>
  <si>
    <t>Fast Travel to the Hogwarts North Exit Floo Flame. Turn around to face the castle. Head through the archway and take a left past the winged-boar statue. Look up to find a dragon bowl attached to the side of the rampart building. Cast Confringo at the bowl, then Accio to grab the Field Guide Page.</t>
  </si>
  <si>
    <t>Slytherin Dungeons Dragon Basin</t>
  </si>
  <si>
    <t>After you gain the ability to unlock doors, travel down to the Slytherin Dungeons, either by going down past the Lower Grand Staircase Floo Flame, or heading to the Entrance Hall door from the Great Hall. Head all the way past the Slytherin bathrooms to a hall with several locked doors - one of which is a level 1 lock. Opening it will reveal a small room inside with a chest and a Dragon Brazier, which you can ignite with Incendio to get a Field Guide Page.</t>
  </si>
  <si>
    <t>Faculty Tower Brazier</t>
  </si>
  <si>
    <t>In the faculty tower, head to the 3rd Floor and use Alohomora to enter the Level 3 locked door by the Jewel Encrusted Tortoise Shell. Use Glacius on the fireplace and follow the stairs up to find a dragon Basin.</t>
  </si>
  <si>
    <t>Levioso Pages - 3</t>
  </si>
  <si>
    <t>Levioso Pages - 4</t>
  </si>
  <si>
    <t>Levioso Pages - 1</t>
  </si>
  <si>
    <t>Levioso Pages - 2</t>
  </si>
  <si>
    <t>Transfiguration Courtyard Statue</t>
  </si>
  <si>
    <t>From the Clocktower Courtyard Floo Flame, head to the East corner under the stone awning to find a statue holding an orb. Use the Levioso spell to raise the orb, and you’ll be given a page.</t>
  </si>
  <si>
    <t>Heiroglyphic Hall Statue</t>
  </si>
  <si>
    <t>Once you can unlock doors, head through the North Hall (South of the Bell Tower Floo Flame), and unlock the door in the History of Magic Class to enter the hall and find a large hallway, and at the end is a statue you can cast Levioso on to reveal a Field Guide Page.</t>
  </si>
  <si>
    <t>Ravenclaw Tower Statue</t>
  </si>
  <si>
    <t>You can find it at the entrance to the Ravenclaw Tower from the Grand Staircase - or by going East from the Ravenclaw Tower Floo Flame.</t>
  </si>
  <si>
    <t>Entrance Hall Exterior Statue</t>
  </si>
  <si>
    <t>Travel from the Entrance Hall in the Great Hall building to go outside, and then head East under the stone awning to find a statue in the corner. Use Levioso on the orb to raise it, and you can collect the page.</t>
  </si>
  <si>
    <t>Restricted Section Statue</t>
  </si>
  <si>
    <t>It is located in the Restricted Section of the Library, which you can only gain access to when undertaking a main quest with Sebastian Sallow. After sneaking down to the lower floors past the ghosts, you’ll enter a storage room, and the statue can be found down the stairs.</t>
  </si>
  <si>
    <t>Quad Statue</t>
  </si>
  <si>
    <t>Though listed in the South Wing, you can actually find it at the edge of the outdoor Quad area between the Grand Staircase and Great Hall. It’s easiest to reach either from the Quad Courtyard Floo Flame and traveling South against the higher walkway.</t>
  </si>
  <si>
    <t>Astronomy Tower Statue</t>
  </si>
  <si>
    <t>Travel to the Charms Classroom Floo Flame. From here, head southwest to find the stairs up towards the Astronomy Tower and Classroom, and after the first hallway you will find a statue holding an orb at the base of a spiral staircase. Use Levioso on the orb to raise it, and you can collect the page.</t>
  </si>
  <si>
    <t>North Hall Statue</t>
  </si>
  <si>
    <t>Once you can unlock doors, head to the Transfiguration Courtyard Floo Flame, and look Northwest towards the door to the North Hall for a smaller locked door beside it. Unlock the level 1 door and climb a small staircase to find a room with a statue you can cast Levioso on to reveal a Field Guide Page.</t>
  </si>
  <si>
    <t>Entrance Hall Interior Statue</t>
  </si>
  <si>
    <t>From the Grand Staircase, enter the Entrance Hall to the left and look along the East Wall for a statue holding an orb. You can use Levioso on it to raise the orb and collect the page.</t>
  </si>
  <si>
    <t>Central Hall Statue</t>
  </si>
  <si>
    <t>Once you can unlock doors, head Northeast from the Central Hall statue to look right from the door to the Greenhouses and you’ll spot a level 1 locked door. Once unlocked, enter to find a chest and a statue you can use Levioso on to reveal a Field Guide Page.</t>
  </si>
  <si>
    <t>Clock Tower Statue</t>
  </si>
  <si>
    <t>You can find it right next to the Clock Tower Courtyard Floo Flame, in a small section full of junk off on the right to the main inner courtyard.</t>
  </si>
  <si>
    <t>Alchemy Class Statue</t>
  </si>
  <si>
    <t>Head down the stairs in the North Hall into the dungeons and down the long winding passage to a cellar area full of casks and barred doors, and you’ll find one that has a level 1 lock on it. After picking the lock, interact with the Frog Statue to be teleported through a series of them all across this dungeon room. The first stop will put you right next to a statue you can cast Levioso on to reveal a Field Guide Page</t>
  </si>
  <si>
    <t>North Exit Statue</t>
  </si>
  <si>
    <t>Fast Travel to the Hogwarts North Exit Floo Flame. Head to the room above the main gate leading out of Hogwarts. Inside, you’ll find a statue. Cast Levioso at the globe to reveal the Field Guide Page.</t>
  </si>
  <si>
    <t>Hospital Wing Statue</t>
  </si>
  <si>
    <t>After completing Mr. Moon’s quest and gaining access to the Faculty Tower, climb up to the very top of the staircase to find a statue on the landing across from the statue of Boris, and use Levioso to reveal the page.</t>
  </si>
  <si>
    <t>Owlery Statue</t>
  </si>
  <si>
    <t>Found on the top level of the Owlery</t>
  </si>
  <si>
    <t>Hogsmeade</t>
  </si>
  <si>
    <t>North Hogsmeade Revelio Pages</t>
  </si>
  <si>
    <t>South Hogsmeade Revelio Pages</t>
  </si>
  <si>
    <t>West Hogsmeade Revelio Pages</t>
  </si>
  <si>
    <t>Hengist of Woodcroft</t>
  </si>
  <si>
    <t>This page is right next to the North Hogsmeade floo flame. Head slightly south from the floo flame to find the statue of Hengist. Cast Revelio in front of it to reveal the page.</t>
  </si>
  <si>
    <t>The Three Broomsticks Private Room</t>
  </si>
  <si>
    <t>Head all the way up the stairs in the Three Broomsticks. Unlock the Level 2 lock and enter the room</t>
  </si>
  <si>
    <t>Gladrags Wizardwear</t>
  </si>
  <si>
    <t>Head to Hogsmeade Square and make your way across the street to Gladrags Wizardwear. You’ll find the page near the front door entrance.</t>
  </si>
  <si>
    <t>Scrivenshaft Cats</t>
  </si>
  <si>
    <t>While facing the statue of Hengist, turn left and go into the blue building you see. Inside, you’ll find a back area that has two cats. The field guide page is in the archway of the backroom.</t>
  </si>
  <si>
    <t>The Three Broomsticks</t>
  </si>
  <si>
    <t>Enter the bar through the main entrance, and you’ll see a fireplace on the far side of the room. You’ll find the Revelio page just in front of the fireplace.</t>
  </si>
  <si>
    <t>Gladrags Mannequin</t>
  </si>
  <si>
    <t>Head into the shop through the front door. You’ll see the owner to your left, and to your right will be a mannequin bust. The page is right in front of the mannequin.</t>
  </si>
  <si>
    <t>Honeydukes</t>
  </si>
  <si>
    <t>From Scribenshaft Cats, turn left and head back towards the statue. Across from it, you’ll find the sweets shop, Honeydukes. The field guide page is right at the front door on the outside of the building.</t>
  </si>
  <si>
    <t>Butterbeer Barrels</t>
  </si>
  <si>
    <t>Head outside The Three Broomsticks and make your way around to the eastern side of the building. Here you’ll find some large butterbeer barrels, and the guide page will be in front of them.</t>
  </si>
  <si>
    <t>Sneakoscope</t>
  </si>
  <si>
    <t>The next one is in the same building, on the other side of the clothing shop. Head down the steps and you’ll find the next page in front of a desk near a skeleton.</t>
  </si>
  <si>
    <t>Fizzing Whizbees</t>
  </si>
  <si>
    <t>In honeydukes on the left side of the entrance in front of the Fizzing Whizzbees display</t>
  </si>
  <si>
    <t>Ceridwen’s Precarious Cauldrons</t>
  </si>
  <si>
    <t>In front of Tomes and Scrolls you'll find Ceridwen's Cauldrons. The field guide page is near the stack of cauldrons next to the front door.</t>
  </si>
  <si>
    <t>Zonko’s Joke Shop</t>
  </si>
  <si>
    <t>Make your way to the front entrance of the joke shop. Cast Revelio and you’ll find the guide page by the main entrance, near the butterbeer barrels.</t>
  </si>
  <si>
    <t>Exploding Bon Bons</t>
  </si>
  <si>
    <t>Next, head into Honeydukes and you’ll find the next page on the north side of the building next to the pot of gold.</t>
  </si>
  <si>
    <t>Ollivander’s Wand Shop</t>
  </si>
  <si>
    <t>Navigate to the front door of Ollivander’s Wand Shop. Cast Revelio near the door to reveal the guide page.</t>
  </si>
  <si>
    <t>Frog Spawn Soap</t>
  </si>
  <si>
    <t>Next, head inside Zonko’s Joke Shop. The first Revelio page is on the bottom floor next to a tiny stage with a curtain.</t>
  </si>
  <si>
    <t>Tea Shop Decor</t>
  </si>
  <si>
    <t>Exit Honeydukes and head across the street to Steepley &amp; Sons. Go through the front door and turn left. You’ll find the next page near the table that’s against the green wall.</t>
  </si>
  <si>
    <t>This is the first one you have access to when you initially arrive in Hogsmeade. You’ll find the guide page at the base of the bridge you take to enter the town.</t>
  </si>
  <si>
    <t>Dungbomb</t>
  </si>
  <si>
    <t>After grabbing the Frog Spawn Soap, head up to the second floor. You’ll find the next page in the back near the railing that overlooks the first floor.</t>
  </si>
  <si>
    <t>Magical Mail</t>
  </si>
  <si>
    <t>Exit the tea shop and turn left to find the post office. You’ll find the next page inside the post office between the blue shelves.</t>
  </si>
  <si>
    <t>Spintwitches Sporting Needs</t>
  </si>
  <si>
    <t>This field guide page isn’t initially available when you arrive in Hogsmeade. You’ll need to take your first broom flying class, which is a few chapters into the main story. After doing so, the broom shop will be unlocked. Head through the front door and the page will be immediately on your left.</t>
  </si>
  <si>
    <t>Water Well</t>
  </si>
  <si>
    <t>Make your way to the center of town. In the middle of the street, positioned between Madam Snelling’s Tress Emporium and Gladrags Wizardwear, you’ll find a well. Cast Revelio near the well to reveal the hidden page.</t>
  </si>
  <si>
    <t>Dogweed And Deathcap Tree</t>
  </si>
  <si>
    <t>The next one is across the river, on the northwestern side of Hogsmeade. Head across the bridge near Brood and Peck, and make your way up the hill towards Dogweed And Deathcap. You’ll find the page inside, next to the tree.</t>
  </si>
  <si>
    <t>Enchanted Staircase</t>
  </si>
  <si>
    <t>Enter Tomes and Scrolls, the page will be to the left near the front window.</t>
  </si>
  <si>
    <t>Hogsmeade Community Garden</t>
  </si>
  <si>
    <t>Navigate to the West Hogsmeade floo flame. From there, head southeast until you find the garden on a small hill. Head through the small gate and the page will be in front of a bean-like plant.</t>
  </si>
  <si>
    <t>Abandoned Shop</t>
  </si>
  <si>
    <t>From Dogweed And Deathcap, head down the road moving south. As you make your way down the road, you’ll see another building up another road to your right. The page is in front of The Old Fool abandoned shop.</t>
  </si>
  <si>
    <t>J. Pippin’s Potions</t>
  </si>
  <si>
    <t>Unlike most of the other shops, there isn’t a guide page outside of J. Pippin’s Potions. Instead, head inside and you’ll find it near the potions behind the shopkeeper.</t>
  </si>
  <si>
    <t>Brood and Peck</t>
  </si>
  <si>
    <t>Enter Brood and Peck. You'll find the page to the right of Ellie's desk</t>
  </si>
  <si>
    <t>Mounted Hog’s Head</t>
  </si>
  <si>
    <t>South of the West Hogsmeade Floo Flame, you’ll find the Hog’s Head pub. Go inside and the page will be behind the bartender.</t>
  </si>
  <si>
    <t>Hog’s Head Docks</t>
  </si>
  <si>
    <t>Exit the pub from the back entrance, and turn to your right. You’ll find the next page by the docks, facing west.</t>
  </si>
  <si>
    <t>The Magic Neep Cart</t>
  </si>
  <si>
    <t>Head across the bridge near the West Hogsmeade floo flame. The next page will be in front of the Neep Cart, next to Timothy Teasdale.</t>
  </si>
  <si>
    <t xml:space="preserve">North Hogsmeade Accio Pages
</t>
  </si>
  <si>
    <t>South Hogsmeade Accio Pages</t>
  </si>
  <si>
    <t>West Hogsmeade Accio Pages</t>
  </si>
  <si>
    <t>Near the Old Fool</t>
  </si>
  <si>
    <t>You likely saw this first page as you were navigating to the Abandoned Shop Revelio page. It will be flying around near The Old Fool.</t>
  </si>
  <si>
    <t>Southern Garden</t>
  </si>
  <si>
    <t>Make your way southeast from the South Hogsmeade floo flame. The page is flying around near a group of trees in a gated garden.</t>
  </si>
  <si>
    <t>Above The Magic Neep</t>
  </si>
  <si>
    <t>As you are approaching the shop, look up above the shop, and you’ll find it flying around near the roof.</t>
  </si>
  <si>
    <t>Above Dogweed And Deathcap</t>
  </si>
  <si>
    <t>Head back to Dogweed and Deathcap, and you’ll find this Accio page flying around the top of the building. If you are having trouble getting it, you can climb up to the cliffs behind the building to get a better angle.</t>
  </si>
  <si>
    <t>Tomes And Scrolls Shop</t>
  </si>
  <si>
    <t>Head inside the shop and you’ll find a box on a table that you can interact with. After doing so, a staircase will assemble. Take that up to the second floor, and you’ll find the page flying around.</t>
  </si>
  <si>
    <t>Behind Hog’s Head Pub</t>
  </si>
  <si>
    <t>Make your way back to Hog’s Head Pub. Outside, in the back where you found the Revelio page, you’ll see the next page flying around over the river to the west.</t>
  </si>
  <si>
    <t>Near The Water Mill</t>
  </si>
  <si>
    <t>From Dogweed And Deathcap, head down the path and take a left at the fork. Head up this path towards the water mill, and you’ll find the page flying around nearby.</t>
  </si>
  <si>
    <t>Outside The Tomes Shop</t>
  </si>
  <si>
    <t>After exiting the shop, turn around and face the front door. You’ll see the page flying around to the left of it.</t>
  </si>
  <si>
    <t>Between Two Houses</t>
  </si>
  <si>
    <t>From J. Pippin’s Potions, head north up the street. At the bend, you’ll see the page flying between two houses.</t>
  </si>
  <si>
    <t>Head back down the hill and make your way across the bridge near Brood and Peck. You’ll find the next page flying over the bridge.</t>
  </si>
  <si>
    <t>Pink Leaved Tree</t>
  </si>
  <si>
    <t>Now turn around so that your back is to the shop entrance, and head across the street between the buildings, heading in an eastward direction. You’ll find it flying around a pink-leaved tree.</t>
  </si>
  <si>
    <t>Between Two Shops</t>
  </si>
  <si>
    <t>From Hogsmeade Square, make your way toward Madam Snellins Tress Emporium. You’ll find the next one between her shop and Gladrags Wizardwear.</t>
  </si>
  <si>
    <t>Behind Steeply &amp; Sons</t>
  </si>
  <si>
    <t>Make your way back towards Hogsmeade Square and head between the buildings to the right of Steeply &amp; Sons. You’ll find the page flying around near the cliff behind the building.</t>
  </si>
  <si>
    <t>Northwest Of The Tomes Shop</t>
  </si>
  <si>
    <t>Head back to the tomes shop and make your way down the adjacent street. Move northwest until you can see Hogwarts in the distance. You’ll see the page flying around in the open.</t>
  </si>
  <si>
    <t>Near the Western Cliffs</t>
  </si>
  <si>
    <t>From The Magic Neep head west along the path, you'll see this page hovering around the cliffs just north of the house by Magic Neep</t>
  </si>
  <si>
    <t>Northernmost Cliffs</t>
  </si>
  <si>
    <t>Head back to Hogsmeade Square, and follow the path north towards the unnamed buildings above Honeydukes. You’ll find the page flying around near the cliffs.</t>
  </si>
  <si>
    <t>Next To The Three Broomsticks</t>
  </si>
  <si>
    <t>Make your way to the outside of The Three Broomsticks. You’ll find the page flying between the bar and the locked building next to it.</t>
  </si>
  <si>
    <t>Behind Brood And Peck</t>
  </si>
  <si>
    <t>Head to the alley south of Brood and Peck entrance, you'll find it flying between the shop and a house</t>
  </si>
  <si>
    <t>Alley By Tomes and Scrolls</t>
  </si>
  <si>
    <t>Behind houses across from Tomes and Scrolls</t>
  </si>
  <si>
    <t>Over Water Mill Pond</t>
  </si>
  <si>
    <t>From Brood and Peck look towards teh Water Mill and it will be flying over the water</t>
  </si>
  <si>
    <t>North Hogsmeade Lumos Pages</t>
  </si>
  <si>
    <t>South Hogsmeade Lumos Pages</t>
  </si>
  <si>
    <t>West Hogsmeade Lumos Page</t>
  </si>
  <si>
    <t>Dogweed And Deathcap</t>
  </si>
  <si>
    <t>Inside the Dogweed And Deathcap shop, you’ll find a moth mirror. After casting Lumos in front of the mirror, head out of the shop and up cliffs behind it to find the moth on the edge of the chimney.</t>
  </si>
  <si>
    <t>Southern Moth Mirror</t>
  </si>
  <si>
    <t>From the South Hogsmeade floo flame, head up the road moving north. The mirror will be perched against a wall on the back of a building. From the mirror, turn around and head down a small staircase, moving left around the back of the building. The moth will be near a locked eye-chest, perched on a short pillar. Return it to the mirror and claim your guide page.</t>
  </si>
  <si>
    <t>Behind Hog’s Head</t>
  </si>
  <si>
    <t>To find the mirror, make your way to the back area of Hog’s Head. Behind the adjacent buildings, start moving in an eastward direction until you find the mirror next to the locked eye-chest. To find the moth, head back to the Hog’s Head Dock, and it will be on a box near where you found the Revelio page.</t>
  </si>
  <si>
    <t>The Old Fool</t>
  </si>
  <si>
    <t>Inside the Old Fool abandoned shop, you’ll find the moth mirror hung on the center wall. Exit the shop, turn left, and head around to the back of the building. The moth will be on a box near a pine tree.</t>
  </si>
  <si>
    <t>Water Mill</t>
  </si>
  <si>
    <t>North of Hogsmeade Square, you’ll find a building with a water mill connected. Go inside the building and you’ll find the mirror on the ground to your left. Exit the way you came, and you’ll find the moth perched on a lamp next to the nearest house slightly down the hill.</t>
  </si>
  <si>
    <t>Highlands</t>
  </si>
  <si>
    <t>North Ford Bog</t>
  </si>
  <si>
    <t>Hogsmeade Valley</t>
  </si>
  <si>
    <t>North Hogwarts Region</t>
  </si>
  <si>
    <t>South Hogwarts Region</t>
  </si>
  <si>
    <t>Spider Sign</t>
  </si>
  <si>
    <t>Found near the Hamlet Shop by the short bridge</t>
  </si>
  <si>
    <t>Chocolate Frogs</t>
  </si>
  <si>
    <t>South of Hogsmeade, near a cliff</t>
  </si>
  <si>
    <t>Alihotsy Fudge</t>
  </si>
  <si>
    <t>Northeast of the Forbidden Forest Floo Flame by a cliff</t>
  </si>
  <si>
    <t>Groundskeepers Tools</t>
  </si>
  <si>
    <t>From the Hogwarts South Exit Floo Flames, head along the cobbled path and down the hill. You’ll see a small building on the way down. Go inside to find this Field Guide page.</t>
  </si>
  <si>
    <t>Antique Horn</t>
  </si>
  <si>
    <t>East North Ford Bog - by a small dock in the swamp near the Battle Arena</t>
  </si>
  <si>
    <t>Squib Cottage</t>
  </si>
  <si>
    <t>South of East Hogwarts Valley floo flame by a house with pumpkins</t>
  </si>
  <si>
    <t>Hogsmeade Station Ticket Office</t>
  </si>
  <si>
    <t>From Arranshire Floo flame, fly northward until you reach Hogsmeade Station</t>
  </si>
  <si>
    <t>Runespoor Egg</t>
  </si>
  <si>
    <t>East at the very edge of the map inside a castle</t>
  </si>
  <si>
    <t>Spider Parts</t>
  </si>
  <si>
    <t>From Aranshire Floo flame, head southeast towards a trader.</t>
  </si>
  <si>
    <t>Pumpkin Fizz</t>
  </si>
  <si>
    <t>From Upper Hogsfield floo flame, head north</t>
  </si>
  <si>
    <t>Hogwarts Valley</t>
  </si>
  <si>
    <t>Feldcroft Region</t>
  </si>
  <si>
    <t>Coastal Cavern Region</t>
  </si>
  <si>
    <t>South Sea Bog</t>
  </si>
  <si>
    <t>Murtlap Tentacles</t>
  </si>
  <si>
    <t xml:space="preserve"> West of Central Hogwarts Valley floo flame by the river</t>
  </si>
  <si>
    <t>Jewelled Brooch</t>
  </si>
  <si>
    <t>East of Irondale by a windmill</t>
  </si>
  <si>
    <t>Antique Compass</t>
  </si>
  <si>
    <t>Right in front of North Poidsear Coast Floo flame</t>
  </si>
  <si>
    <t>Abandoned Bothy</t>
  </si>
  <si>
    <t>From Northern South Sea Bog Floo flame, fly southwards. Watch out for enemies. There should be an abandoned house nearby</t>
  </si>
  <si>
    <t>Hebridean Black Scale</t>
  </si>
  <si>
    <t>West of Central Hogwarts Valley Floo Flame by a small camp</t>
  </si>
  <si>
    <t>Cinnamon Bark</t>
  </si>
  <si>
    <t>In an underground cave inside some bandit camps in Feldcroft Catacomb over a fireplace</t>
  </si>
  <si>
    <t>Enchanted Scarecrow</t>
  </si>
  <si>
    <t>Found inside a small farm between two houses, west of Brocburrow Floo</t>
  </si>
  <si>
    <t>Lovage Bouquet</t>
  </si>
  <si>
    <t>In-between a gorge just south of Feldcroft</t>
  </si>
  <si>
    <t>Lace Doily</t>
  </si>
  <si>
    <t>West of Keenbridge behind an abandoned building infront of a tree. Look for Ancient Magic Hotspot</t>
  </si>
  <si>
    <t>The Feldcroft Well</t>
  </si>
  <si>
    <t>At the center of Feldcroft by the well</t>
  </si>
  <si>
    <t>Doxy Egg</t>
  </si>
  <si>
    <t>Northwest of Northern South Sea Bog Floo Flame inside a Small Bandit Camp</t>
  </si>
  <si>
    <t>Practice Dummies</t>
  </si>
  <si>
    <t>East of Feldcroft by the training dummies</t>
  </si>
  <si>
    <t>Ginger Root</t>
  </si>
  <si>
    <t>Keenbridge, near Floo on the bar of the outside Tavern.</t>
  </si>
  <si>
    <t>Broken Binoculars</t>
  </si>
  <si>
    <t>In a small tower by the Hamlet Shop just northeast of Rookwood Castle</t>
  </si>
  <si>
    <t>The Tilted House</t>
  </si>
  <si>
    <t>Keen bridge, huge house with the tree sticking out the top.</t>
  </si>
  <si>
    <t>Peruvian Instant Darkness Powder</t>
  </si>
  <si>
    <t>On top of a mountain next to a bandit camp near West Hogwarts Valley</t>
  </si>
  <si>
    <t>Beehives</t>
  </si>
  <si>
    <t>From Keenbridge Floo flame, head south. Hard to miss.</t>
  </si>
  <si>
    <t>Cragcroftshire</t>
  </si>
  <si>
    <t>Clagmar Coast</t>
  </si>
  <si>
    <t>Giant Shade Tree</t>
  </si>
  <si>
    <t>From Cragcroft Floo flame, head northwest towards a big tree in the center of town.</t>
  </si>
  <si>
    <t>Acromantula Venom</t>
  </si>
  <si>
    <t xml:space="preserve">Northwest from Clagmar Castle Floo flame in a Bandit Camp on a hill. </t>
  </si>
  <si>
    <t>Dragon Skeleton</t>
  </si>
  <si>
    <t>Southwest from Cragcroft Floo flame. Near a Trial of Merlin. Watch out for enemies.</t>
  </si>
  <si>
    <t>Pungous Onion Bomb</t>
  </si>
  <si>
    <t>West from Clagmar Castle Floo flame. Before a Bandit Camp in a gorge.</t>
  </si>
  <si>
    <t>Hogwarts</t>
  </si>
  <si>
    <t>The Astronomy Wing</t>
  </si>
  <si>
    <t>Professor Fig's Classroom</t>
  </si>
  <si>
    <t>1. Teleport to the Professor Fig’s Classroom floo flame in the Astronomy Wing, and enter the door ahead of you. 
2. Go up the stairs into his office and find the Demiguise statue toward the back of the office.</t>
  </si>
  <si>
    <t>Transfiguration Classroom</t>
  </si>
  <si>
    <t>1. Teleport to the Transfiguration Classroom floo flame in the Astronomy Wing.
2. Turn around and go through the doors on your left.
3. Proceed forward and go down all of the stairs on the right.
4. Go inside the door and head down even more stairs until you reach the dragon statue.
5. Turn right and find the door with a level one lock on your left.
6. Unlock the door with Alohomora, and find the Demiguise statue on your right.</t>
  </si>
  <si>
    <t>Level 1 Lock</t>
  </si>
  <si>
    <t>Transfiguration Courtyard</t>
  </si>
  <si>
    <t>1. Use the Transfiguration Courtyard floo flame in the Astronomy Wing.
2. Turn around and enter the doors to the Defence Against the Dark Arts Tower.
3. Go right up the small set of stairs and find the door with a level two lock and two talking gargoyles on both sides of it.
4. Use Alohomora to open the door, and collect the Demiguise Moon from the statue inside.</t>
  </si>
  <si>
    <t>Level 2 Lock</t>
  </si>
  <si>
    <t>The Bell Tower Wing</t>
  </si>
  <si>
    <t>Total</t>
  </si>
  <si>
    <t>Hogwarts North Exit</t>
  </si>
  <si>
    <t>1. Teleport to the Hogwarts North Exit floo flame located in the Bell Tower Wing.
2. Turn around and turn left as soon as you’re within castle walls.
3. Find the door with a level one lock on the right side of the stairs (don’t go up the stairs).
4. Unlock the door and head inside to find a Demiguise statue on the right.</t>
  </si>
  <si>
    <t>Beasts Classroom</t>
  </si>
  <si>
    <t>1. Fast travel to the Beasts Classroom floo flame which is located in the Bell Tower Wing.
2. Turn around to find a door with a level two lock.
3. Unlock the door, and collect the Demiguise moon inside.</t>
  </si>
  <si>
    <t>The Library Annex</t>
  </si>
  <si>
    <t>Divination Classroom</t>
  </si>
  <si>
    <t>1. Teleport to the Divination Classroom floo flame in the Library Annex.
2. Proceed up the stairs, and climb up the ladder that falls down.
3. Collect the Demiguise moon from the statue on Professor Onai’s desk.</t>
  </si>
  <si>
    <t>Restricted Section</t>
  </si>
  <si>
    <t>1. Teleport to the Library floo flame in the Library Annex, and turn around towards the fenced area of the library.
2. Enter the fenced area, which should seem familiar from the “Secrets of the Restricted Section” quest.
3. Proceed to the bottom of the restricted section, and proceed through the rooms to find the Demiguise statue.</t>
  </si>
  <si>
    <t>Potions Classroom</t>
  </si>
  <si>
    <t>1. Travel to the Potions Classroom floo flame in the Library Annex, and enter the doors ahead.
2. Go down the spiral staircase on the left, and proceed through the corridor until you find a door on the left with a level one lock.
3. Unlock the door, and head down the hallway until you find a door with a level two lock on your left.
4. Use Alohomora to open the door, and grab the Demiguise moon from the statue inside.</t>
  </si>
  <si>
    <t>The Great Hall</t>
  </si>
  <si>
    <t xml:space="preserve">1. Fast travel to the Great Hall floo flame in the Great Hall section of Hogwarts.
2. Move forward until you spot a door with a level one lock on your right.
3. Unlock the door using Alohomora, and get the Demiguise moon off of the table inside.
</t>
  </si>
  <si>
    <t>Faculty Tower</t>
  </si>
  <si>
    <t>1. Teleport to the Faculty Tower floo flame located in the South Wing.
2. Head straight ahead, and proceed down the stairs to the bottom level.
3. Continue through the corridor filled with musical paintings, and go down the stairs on the right.
4. Turn left at the corner, and walk down the hallway until you find a door on the left with a locked door with a level one lock.
5. Unlock the door and enter the middle stall to find the Demiguise statue.</t>
  </si>
  <si>
    <t>Tomes and Scrolls</t>
  </si>
  <si>
    <t>1. Enter Tomes and Scrolls in Hogsmeade, and walk past Thomas Brown and the front desk.
2. Turn left into the room behind Thomas, and collect the Demiguise statue inside.</t>
  </si>
  <si>
    <t>Hogsmeade Home</t>
  </si>
  <si>
    <t>1. Find the house in Hogsmeade in the alleyway near Tomes and Scrolls. This house has a level two lock and the front of the house faces northeast.
2. Unlock the door with Alohomora and enter the house.
3. Go up the stairs to find the Demiguise statue in the room on the left.</t>
  </si>
  <si>
    <t>Hog's Head</t>
  </si>
  <si>
    <t>1. Go to Hog’s Head in Hogsmeade, and go inside.
2. Enter the room on the right side to find a Demiguise statue on top of some crates</t>
  </si>
  <si>
    <t>House By J.Pippin's Potions</t>
  </si>
  <si>
    <t>1. Make your way to J. Pippin’s Potions, and find the house to the north of it.
2. Unlock the level two lock on the door, and enter the house.
3. Go up the stairs, and collect the Demiguise moon on top of the dresser.</t>
  </si>
  <si>
    <t>Three Broomsticks</t>
  </si>
  <si>
    <t>1. Enter the Three Broomsticks in Hogsmeade, and climb the stairs all the way to the top until you reach a locked door.
2. Unlock the door and collect the Demiguise moon inside.</t>
  </si>
  <si>
    <t>House by Three Broomsticks</t>
  </si>
  <si>
    <t>1. Find the house beside Hogsmeade that has a level one lock.
2. Unlock the door by using Alohomora, and head upstairs to find the Demiguise statue.</t>
  </si>
  <si>
    <t>Dervish and Banges</t>
  </si>
  <si>
    <t>1. Enter Dervish and Banges, which is to the right of Gladrags Wizardwear, to immediately find a Demiguise statue on the counter.</t>
  </si>
  <si>
    <t>House across from Brood and Peck</t>
  </si>
  <si>
    <t>1. Make your way to the house across from Brood and Peck, and unlock the door using Alohomora.
2. Enter the home to immediately find the Demiguise statue above the fireplace.</t>
  </si>
  <si>
    <t>House behind Honeydukes</t>
  </si>
  <si>
    <t>1. Make your way to the house behind Honeydukes, and unlock the door.
2. Collect the Demiguise moon inside.</t>
  </si>
  <si>
    <t>Pitt-Upon-Ford -- Northford Bog</t>
  </si>
  <si>
    <t>1. Make your way to Pitt-upon-ford, which is in North Ford Bog.
2. Travel to the floo flame, and take the path that leads south until you find a three-story house on the right.
3. Enter the house and climb up the stairs to the top where you’ll find the Demiguise statue on the floor.</t>
  </si>
  <si>
    <t>Upper Hogsfield -- Hogsmeade Valley</t>
  </si>
  <si>
    <t>1. Travel to the floo flame in Upper Hogsfield, which is in the northern section of Hogsmeade Valley.
2. Follow the path that leads north to a house with a wheel beside the door.
3. Unlock the level one lock on the door to immediately find a Demiguise statue.</t>
  </si>
  <si>
    <t>Aranshire -- South Hogwarts Region</t>
  </si>
  <si>
    <t>1. Travel to Aranshire, which is located on the eastern side of the South Hogwarts Region.
2. Enter the closest house to the floo flame, which has a level one lock.
3. Head upstairs to find the Demiguise statue.</t>
  </si>
  <si>
    <t>Lower Hogsfield -- South Hogwarts</t>
  </si>
  <si>
    <t>1. Head to Lower Hogsfield, which is located to the south of Hogwarts in the South Hogwarts Region.
2. Enter the house with a rounded roof, which has a level one lock on the door.
3. Let the door close to find the Demiguise statue on the floor.</t>
  </si>
  <si>
    <t>Brocburrow - Hogwarts Valley</t>
  </si>
  <si>
    <t>1. Travel to Brocburrow, which is located in the northeastern section of Hogwarts Valley.
2. Make your way to the center of the town, which has a well and a few market stalls.
3. Face northwest towards the two houses, and enter the house on the right that has a level one lock.
4. Find the Demiguise statue on the floor immediately to the left after entering the house.</t>
  </si>
  <si>
    <t>Keenbridge - Hogwarts Valley</t>
  </si>
  <si>
    <t>1. Travel to Keenbridge, which is located around the center of Hogwarts Valley.
2. Follow the path that heads west out of Keenbridge to a house with pumpkins outside and a clothes line coming down from the roof.
3. Unlock the door with a level one lock using Alohomora, and find the Demiguise statue immediately inside.</t>
  </si>
  <si>
    <t>Feldcroft -- Feldcroft Region</t>
  </si>
  <si>
    <t>1. Make your way to Feldcroft, which is located in the center of the Feldcroft region.
2. Head to the east side of the town, and find the house with a clothes line coming from the roof.
3. Enter the house to find a Demiguise statue on the window sill on the left.</t>
  </si>
  <si>
    <t>Irondale -- Feldcroft Region</t>
  </si>
  <si>
    <t>1. Travel to Irondale, which is located in the southeast of the Feldcroft Region.
2. Find the house with a triangle roof and Althea Twiddle outside.
3. Head inside and search behind the counter on the right to find the Demiguise statue.</t>
  </si>
  <si>
    <t>Marunweem -- Marunweem Lake</t>
  </si>
  <si>
    <t>1. Head to Marunweem, which is located in the Marunweem Lake region.
2. From the floo flame, head north and take the first right turn.
3. Follow the path to the first home you come across on the left.
4. Unlock the door using Alohomora, and find Demiguise statue behind the counter</t>
  </si>
  <si>
    <t>Brainburgh -- Manor Cape</t>
  </si>
  <si>
    <t>1. Travel to the floo flame in Bainburgh, which is located in the northern section of Manor Cape.
2. Turn left when looking away from the floo flame, and head towards the house on the left.
3. Unlock the door, and collect the Demiguise moon from the statue inside.</t>
  </si>
  <si>
    <t>Cragcroft -- Cragcroftshire</t>
  </si>
  <si>
    <t>1. Travel to center of Cragcroft, which is located in the eastern section of Cragcroftshire.
2. Make your way to the center of Cragcroft, which is indicated by a large tree.
3. Face northwest and move towards the house beside the vendor, Bella Navarro.
4. Head inside and go to the top floor to find a Demiguise statue.</t>
  </si>
  <si>
    <t>Instruction</t>
  </si>
  <si>
    <t>Astronomy Tower</t>
  </si>
  <si>
    <t xml:space="preserve">In the Astronomy Wing area. You're guided to this one as part of the quest. Fast travel to the Astronomy Tower Floo Flame, and find the key by heading further up the tower. The cabinet is in the circular room next to that Floo Flame. </t>
  </si>
  <si>
    <t>Defense Against the Dark Arts Tower</t>
  </si>
  <si>
    <t>Also in the Astronomy Wing. Fast travel to the Transfiguration Courtyard Floo Flame, head through the doors behind you, then up the stairs and to the left to the Rhinoceros Skeleton to find the key floating nearby. It leads to the right up the stairs to a cabinet on the floor directly above.</t>
  </si>
  <si>
    <t>Central Hall</t>
  </si>
  <si>
    <t xml:space="preserve">In the Library Annex area. Fast travel to the Central Hall Floo Flame, go down the stairs, and then right at the fountain to find the key by the entrance to the Greenhouses. It leads over to the opposite stairs near the door to the Transfiguration Courtyard, but to the right you'll find the cabinet. </t>
  </si>
  <si>
    <t>Library</t>
  </si>
  <si>
    <t xml:space="preserve">Also in the Library Annex area. Fast travel to the Library Floo Flame to find the key by the bookcases on the side closest to you. The key leads to a cabinet on the opposite side of the library in the back corner. </t>
  </si>
  <si>
    <t>Upper Central Hall</t>
  </si>
  <si>
    <t xml:space="preserve">Once again, it's back to the Library Annex area. Fast travel to the Central Hall Floo Flame and then head up the stairs all the way to the big doors to the viaduct. Before going through, head over to the right side of the room and look behind the staircase to find the key floating there. It goes to a cabinet on the right side, back down the stairs you came up. </t>
  </si>
  <si>
    <t xml:space="preserve">Also in the Library Annex area. Fast travel to the Potions Classroom Floo Flame, run through the doors ahead, and turn left to see the key at the top of the staircase. Follow it down to a cabinet at the bottom of the stairs. </t>
  </si>
  <si>
    <t>North Hall</t>
  </si>
  <si>
    <t xml:space="preserve">In the Astronomy Wing area. Fast travel to the Transfiguration Classroom Floo Flame then turn around and go left through the doors into North Hall. You should spot the key straight ahead outside the entrance to the History of Magic classroom. It'll take you up a few flights of stairs to a cabinet on the top floor. </t>
  </si>
  <si>
    <t>Sleeping Dragon</t>
  </si>
  <si>
    <t xml:space="preserve">Also in the Astronomy Wing area. Head to the Transfiguration Classroom Floo Flame then turn around and go left through the double doors. Head straight on, and then right down the staircase as far as you can go. Keep descending, noting the cabinet on your left as you pass by, to find the key by a sleeping dragon statue. Follow it back up to the cabinet. </t>
  </si>
  <si>
    <t>Map Chamber</t>
  </si>
  <si>
    <t xml:space="preserve">Another one in the Astronomy Wing area. Take the same route as the previous key, but keep going past the sleeping dragon statue, and the locked doors until you enter the room with all of the wooden casks. Head up the stairs, turn right, and go even further down till you find the key near the stone-pillared chamber with the eye chest(opens in new tab). It'll lead back to the cabinet in the cask room. </t>
  </si>
  <si>
    <t>In the Grand Staircase area. Fast travel to the Grand Staircase Floo Flame, then head up the grand staircase itself. Keep going up until you find the key on the level below the puzzle door(opens in new tab) with the symbols set into the outer wall of the staircase. The key leads back down to the cabinet close to the same Floo Flame near where the other puzzle door is.</t>
  </si>
  <si>
    <t>Entrance Hall</t>
  </si>
  <si>
    <t>In The Great Hall area. Fast travel to the Viaduct Courtyard Floo Flame, go up the stairs to the courtyard itself, and right through the big doors into the entrance hall. You'll spot the cabinet immediately on your left and find the key on the level above the big Hogwarts symbol.</t>
  </si>
  <si>
    <t>Also in The Great Hall area. Fast travel to The Great Hall Floo Flame then and look to your left to spot the key. It leads to a cabinet down the opposite side of the entrance to where the puzzle door is.</t>
  </si>
  <si>
    <t>Quad Courtyard</t>
  </si>
  <si>
    <t xml:space="preserve">Another in The Great Hall area. Fast travel to The Great Hall Floo Flame, then go right through the double doors, down the stairs past the statue, and through the big archway to see the key. Follow it down the stairs to a cabinet in the far bottom corner of the Quad Courtyard. </t>
  </si>
  <si>
    <t xml:space="preserve">In the South Wing area. You'll need to undertake "The Caretaker's Lunar Lament" quest to gain access to the Faculty Tower, since it gives you the ability to unlock doors with Alohomora. Fast travel to the Faculty Tower Floo Flame, go right into the tower itself, then up the stairs to find the key on the next floor. The key will lead you back down to a cabinet near where you entered. </t>
  </si>
  <si>
    <t>Same as before, you need "The Caretaker's Lunar Lament" quest to get this one. On the highest floors of the Faculty Tower in the South Wing area, you'll find a corridor of portraits that links it to the Clock Tower. The key is in here, and goes to a cabinet beside the entrance to the Prefect's Bathroom with the statues.</t>
  </si>
  <si>
    <t>Clock Tower</t>
  </si>
  <si>
    <t xml:space="preserve">Also in the South Wing area. As with the two previous keys, you'll need Alohomora to get this one. Fast travel to the Clock Tower Courtyard Floo Flame, then go through the leftmost locked door and up the stairs. Where the stairs come out, the key is on the leftmost section of the walkway. It'll lead you up another floor to the cabinet above. </t>
  </si>
  <si>
    <t>#1</t>
  </si>
  <si>
    <t>The North Ford Bog Landing Platform is just outside Pitt-Upon-Ford</t>
  </si>
  <si>
    <t>#2</t>
  </si>
  <si>
    <t>The first Hogsmeade Valley landing platform is to the east of the East North Ford Bog Floo station.</t>
  </si>
  <si>
    <t>#3</t>
  </si>
  <si>
    <t>The second Hogsmeade Valley landing platform is to the right of Hogsmeade Village</t>
  </si>
  <si>
    <t>North Hogwarts</t>
  </si>
  <si>
    <t>#4</t>
  </si>
  <si>
    <t>The first North Hogwarts Region landing platform is to the left of the East North Hogwarts Region floo.</t>
  </si>
  <si>
    <t>#5</t>
  </si>
  <si>
    <t>The second North Hogwarts Region landing platform is to the far right of the Korrow Ruins.</t>
  </si>
  <si>
    <t>South Hogwarts</t>
  </si>
  <si>
    <t>#6</t>
  </si>
  <si>
    <t>The South Hogwarts Region Landing platform is to the south of Arranshire.</t>
  </si>
  <si>
    <t>#7</t>
  </si>
  <si>
    <t>The first landing platform in Hogwarts Valley is above the West Hogwarts Valley floo location.</t>
  </si>
  <si>
    <t>#8</t>
  </si>
  <si>
    <t>The second landing platform in Hogwarts Valley is South East of the last landing platform.</t>
  </si>
  <si>
    <t>#9</t>
  </si>
  <si>
    <t>The third landing platform in Hogwarts Valley is near the East South Sea Bog Floo location.</t>
  </si>
  <si>
    <t>Feldcroft</t>
  </si>
  <si>
    <t>#10</t>
  </si>
  <si>
    <t>The first Feldcroft landing platform is near the South Feldcroft Floo.</t>
  </si>
  <si>
    <t>#11</t>
  </si>
  <si>
    <t>The second Feldcroft landing platform is near the Iron Dale Floo, to the left and over the water.</t>
  </si>
  <si>
    <t>#12</t>
  </si>
  <si>
    <t>The third Feldcroft landing platform is near the East of Feldcroft Floo location.</t>
  </si>
  <si>
    <t>#13</t>
  </si>
  <si>
    <t>The fourth Feldcroft landing platform is near the North Feldcroft Floo.</t>
  </si>
  <si>
    <t>Poidsear Coast</t>
  </si>
  <si>
    <t>#14</t>
  </si>
  <si>
    <t>The Poidsear Coast landing platform is South of the South Poidsear Coast floo.</t>
  </si>
  <si>
    <t>Marunweem</t>
  </si>
  <si>
    <t>#15</t>
  </si>
  <si>
    <t>The first Marunween lake landing platform is next to the Marunweem Bridge floo.</t>
  </si>
  <si>
    <t>#16</t>
  </si>
  <si>
    <t>The second Marunween lake landing platform is South of Coastal Mine</t>
  </si>
  <si>
    <t>Manor Cape</t>
  </si>
  <si>
    <t>#17</t>
  </si>
  <si>
    <t>The first Manor Cape landing platform is South of West Manor Cape Floo.</t>
  </si>
  <si>
    <t>#18</t>
  </si>
  <si>
    <t>The second Manor Cape landing bad is behind the crumbling mansion on the coast.</t>
  </si>
  <si>
    <t>#19</t>
  </si>
  <si>
    <t>The Cragcroftshire landing platform is South of Cragcroft.</t>
  </si>
  <si>
    <t>Cragmar Coast</t>
  </si>
  <si>
    <t>#20</t>
  </si>
  <si>
    <t>The Cragmar Coast landing platform is at the southernmost part of the map, alongside the jagged cliffs pictured above.</t>
  </si>
  <si>
    <t>At the base of the castle in North Ford Bog looking east.</t>
  </si>
  <si>
    <t>Forbidden Forest</t>
  </si>
  <si>
    <t>East of the Floo Flame named West Forbidden Forest and just south of the Hippogriff Den.</t>
  </si>
  <si>
    <t>By the cliff edge overlooking the Forbidden Forest just west of Upper Hogsfield.</t>
  </si>
  <si>
    <t>Up on top of the hill to the left of where you spawn after fast travelling to the Floo Flame named Forbidden Forest. It's close to the border with North Hogwarts Region.</t>
  </si>
  <si>
    <t>When you're flying around the South Hogwarts Region, head for the greenhouse next to the castle. Use Revelio once you're there and the Astronomy Table will be highlighted in blue. It's on the castle wall that sticks out a little from the main area.</t>
  </si>
  <si>
    <t>On top of a hill just southwest of Brocburrow.</t>
  </si>
  <si>
    <t>On top of the castle ruins just southeast of Keenbridge.</t>
  </si>
  <si>
    <t>Near the two Small Bandit Camps in the northern area of this region. It's also right next to a set of Balloons.</t>
  </si>
  <si>
    <t>Just north of the Floo Flame called South Feldcroft.</t>
  </si>
  <si>
    <t>On the other side of the bridge just outside the Floo Flame labelled South Poidsear Coast.</t>
  </si>
  <si>
    <t>In the northeastern area of the region just to the right of a Treasure Vault.</t>
  </si>
  <si>
    <t>On the southernmost tip of the region inside the castle ruins.</t>
  </si>
  <si>
    <t>On top of the hill south of Cragcroft.</t>
  </si>
  <si>
    <t>On the hill northeast of the Floo Flame called South Clagmar Coast.</t>
  </si>
  <si>
    <t>East North Ford Bog</t>
  </si>
  <si>
    <t>From the East North Ford Bog Floo Flames, look up and to the left and you should see one of the Balloons. They wrap around the cliffside, heading vaguely northwest.</t>
  </si>
  <si>
    <t>Pitt-Upon-Ford</t>
  </si>
  <si>
    <t>From the North Ford Bog Floo Flames, fly southwest towards the large tower and Pitt-Upon-Ford. You'll see these Balloons floating in between. Alternatively, you can fly northeast from the Pitt-Upon-Ford Floo Flames.</t>
  </si>
  <si>
    <t>From the East North Hogwarts Region Floo Flames, fly west. You will see these Balloons hovering above the hillside.</t>
  </si>
  <si>
    <t>Upper Hogsfield</t>
  </si>
  <si>
    <t>From the Upper Hogsfield Floo Flames, you should be able to see Balloons in the air as soon as you look up. Fly up and you'll see a trail of Balloons leading away to the southwest.</t>
  </si>
  <si>
    <t>Bridge</t>
  </si>
  <si>
    <t>From the Aranshire Floo Flames, follow the railway line north as it passes over a large bridge. You'll see a set of Balloons off the eastern side. You can also locate the bridge by flying south from Hogsmeade Station.</t>
  </si>
  <si>
    <t>Hogsmeade Station</t>
  </si>
  <si>
    <t>You'll be instructed to find these Balloons as part of Madam Kogawa's Assignment 1. Hogsmeade Station is located south of Hogsmeade, or northeast of Hogwarts. The Balloons can be found floating above and around the station.</t>
  </si>
  <si>
    <t>You'll be instructed to find these Balloons as part of Madam Kogawa's Assignment 1. To the west of Hogwarts is its Quidditch pitch, easily spotted thanks to the high rise seating adorned in house colours. There are some Balloons hovering above and around it.</t>
  </si>
  <si>
    <t>South of Aranshire</t>
  </si>
  <si>
    <t>From the Aranshire Floo Flames, head south, following the railway line. As you come to a bridge, you will see some Balloons off its western side.</t>
  </si>
  <si>
    <t>South of Hogwarts</t>
  </si>
  <si>
    <t>From the Hogwarts South Exit Floo Flames, look south and you should see these Balloons in the air, floating above a hill.</t>
  </si>
  <si>
    <t>Brocburrow</t>
  </si>
  <si>
    <t>You can see these Balloons floating next to Brocburrow.</t>
  </si>
  <si>
    <t>East of Keenbridge</t>
  </si>
  <si>
    <t>Head east from Keenbridge and you will see these Balloons floating near the hillside.</t>
  </si>
  <si>
    <t>Keenbridge</t>
  </si>
  <si>
    <t>You can see these Balloons just to the south of Keenbridge.</t>
  </si>
  <si>
    <t>Northwest Hogwarts Valley</t>
  </si>
  <si>
    <t>Fly southwest from Lower Hogsfield, into the western mountainside.</t>
  </si>
  <si>
    <t>South of Lower Hogsfield</t>
  </si>
  <si>
    <t>This set of Balloons is pretty much due south of Lower Hogsfield.</t>
  </si>
  <si>
    <t>Southeast Hogwarts Valley</t>
  </si>
  <si>
    <t>These Balloons can be found just to the south of The Mine's Eye Floo Flames.</t>
  </si>
  <si>
    <t>Southwest of Brocburrow</t>
  </si>
  <si>
    <t>Fly west from Brocburrow until you find the railway line. Follow it south to easily find these Balloons</t>
  </si>
  <si>
    <t>Irondale</t>
  </si>
  <si>
    <t>From Irondale, go down south to the river and you'll find these Balloons running along it.</t>
  </si>
  <si>
    <t>North Feldcroft</t>
  </si>
  <si>
    <t>These Balloons can be found southwest of the North Feldcroft Floo Flames.</t>
  </si>
  <si>
    <t>North of Rookwood Castle</t>
  </si>
  <si>
    <t>Follow the Feldcroft Region south and you'll come to a large body of water, with these Balloons floating above.</t>
  </si>
  <si>
    <t>South Feldcroft</t>
  </si>
  <si>
    <t>From the South Feldcroft Floo Flames, head northwest a short way to find these Balloons floating above the coastline.</t>
  </si>
  <si>
    <t>Southeast of Feldcroft</t>
  </si>
  <si>
    <t>From the hamlet of Feldcroft, head south to find these Balloons hovering above the countryside.</t>
  </si>
  <si>
    <t>South of Feldcroft Catacomb</t>
  </si>
  <si>
    <t>From the Feldcroft Catacomb Floo Flames, head southwest and you will find this set of Balloons floating just off the cliffs.</t>
  </si>
  <si>
    <t>Coastal Cavern</t>
  </si>
  <si>
    <t>After passing through the tunnel near East South Sea Bog Floo Flames, you’ll emerge at North Poidsear Coast Floo Flames. Straight ahead, you can see this set of Balloons.</t>
  </si>
  <si>
    <t>South of Poidsear Coast</t>
  </si>
  <si>
    <t>From the Poidsear Castle Floo Flames, head south and follow the river. You will see this set of Balloons near where the river meets the sea.</t>
  </si>
  <si>
    <t>South Poidsear Coast</t>
  </si>
  <si>
    <t>From the South Poidsear Coast Floo Flames, head outside and then fly to the southwest to find this cluster of Balloons.</t>
  </si>
  <si>
    <t>Southwest of Phoenix Mountain Cave</t>
  </si>
  <si>
    <t>From the Phoenix Mountain Cave Floo Flames, head southwest to find a narrow river. Follow it and you will see these Balloons hovering above it.</t>
  </si>
  <si>
    <t>Marunweem Lake</t>
  </si>
  <si>
    <t>From the Coastal Mine Floo Flames, you can see these Balloons hovering in the air to the south.</t>
  </si>
  <si>
    <t>South of West Manor Cape</t>
  </si>
  <si>
    <t>From the West Manor Cape Floo Flames, head south over the water to find these Balloons above some rocks.</t>
  </si>
  <si>
    <t>West Manor Cape</t>
  </si>
  <si>
    <t>From the West Manor Cape Floo Flames, you can find these Balloons just to the west.</t>
  </si>
  <si>
    <t xml:space="preserve"> South of Cragcroft Shore</t>
  </si>
  <si>
    <t>From the Cragcroft Shore Floo Flames, fly south to the water, then follow the river to the east to see the Balloons.</t>
  </si>
  <si>
    <t>Cragcroft</t>
  </si>
  <si>
    <t>From the Cragcroft Floo Flames, fly up to find these Balloons above the village.</t>
  </si>
  <si>
    <t>South Clagmar Coast</t>
  </si>
  <si>
    <t>From the South Clagmar Coast Floo Flames, fly out and to the west to find these Balloons floating by the cliffs.</t>
  </si>
  <si>
    <t>Merlin Trial Explanations</t>
  </si>
  <si>
    <t>Confringo</t>
  </si>
  <si>
    <t>When a trial has a few large stones that appear to have glowing green energy in their cracks, just obliterate them all with Confringo in order to complete the trial.</t>
  </si>
  <si>
    <t>Jumping</t>
  </si>
  <si>
    <t>Lumos</t>
  </si>
  <si>
    <t>Incendio</t>
  </si>
  <si>
    <t>Depulso</t>
  </si>
  <si>
    <t>Reparo</t>
  </si>
  <si>
    <t>Flipendo</t>
  </si>
  <si>
    <t>You’ll sometimes find stone cubes resting on pillars, with the stones being covered in markings. You need to use Flipendo to flip them until each stone cube is properly lined up with the pillar on which it is resting.</t>
  </si>
  <si>
    <t>Basic Cast</t>
  </si>
  <si>
    <t>If a trial has stone blocks that have been hollowed out with a crystal placed inside, you need to gather nearby moths. Just look for glowing swarms of moths, then bring them to the crystals using Lumos.</t>
  </si>
  <si>
    <t>Accio</t>
  </si>
  <si>
    <t>Occasionally you’ll see a solitary large stone orb that needs to be moved into a recess in the ground. Various movement spells can be applied here but the most straightforward method is simply using Wingardium Leviosa.</t>
  </si>
  <si>
    <t>Another simple trial, you need to locate the torches in the area and light them. Once you light a torch, it’ll begin descending into the ground, so you have to light all the torches before one of them enters the ground. Depending on the trial, you can sometimes use Incendio but may need to use Confringo if you can’t get up close to a particular torch.</t>
  </si>
  <si>
    <t>When you activate this trial, a few statues close by will crumble apart. Simply fix them all up with Repairo. If you have difficulties locating one of them, you can use Revelio to find any you’re missing.</t>
  </si>
  <si>
    <t>You’ll find stone discs in the ground, with indents for stone balls to fit neatly in. Looking around, you can find these piles of stones and use Accio to bring them to the discs in the ground. Do this for each disc. If you’re having trouble finding the different stone orbs, you can use Revelio to look around, and you may need to use Incendio to clear away brambles and leaves.</t>
  </si>
  <si>
    <t>In this trial, you’ll notice several fragile stone orbs scattered around the area. Destroy them with a basic cast to solve the trial</t>
  </si>
  <si>
    <t>One of the more finicky trials, you need to climb up onto these stones and then run or jump across each of them without falling to the ground. It’s straightforward, but can be a bit tricky depending on your control setup.</t>
  </si>
  <si>
    <t>Quests</t>
  </si>
  <si>
    <t>Main Quests</t>
  </si>
  <si>
    <t>Side Quests</t>
  </si>
  <si>
    <t>Assignments</t>
  </si>
  <si>
    <t>Quest Name</t>
  </si>
  <si>
    <t>Requirements</t>
  </si>
  <si>
    <t>Rewards</t>
  </si>
  <si>
    <t>Prologue</t>
  </si>
  <si>
    <t>A Demanding Delivery</t>
  </si>
  <si>
    <t>Madam Kogawa's Assignment 1</t>
  </si>
  <si>
    <t>The Map Chamber</t>
  </si>
  <si>
    <t>Glacius</t>
  </si>
  <si>
    <t>The Path to Hogwarts</t>
  </si>
  <si>
    <t>None</t>
  </si>
  <si>
    <t>Lumos
Protego
Revelio</t>
  </si>
  <si>
    <t>A Friend in Deed</t>
  </si>
  <si>
    <t>Madam Kogawa's Assignment 2</t>
  </si>
  <si>
    <t>Some time after the first one</t>
  </si>
  <si>
    <t>Arresto Momentum</t>
  </si>
  <si>
    <t>Attend Your First Day at Hogwarts</t>
  </si>
  <si>
    <t>A Thief in the Night</t>
  </si>
  <si>
    <t>Professor Garlick's Assignment 1</t>
  </si>
  <si>
    <t>In the Shadow of the Undercroft</t>
  </si>
  <si>
    <t>Wingardium Leviosa</t>
  </si>
  <si>
    <t>Welcome to Hogwarts</t>
  </si>
  <si>
    <t>Absonder Encounter</t>
  </si>
  <si>
    <t>Professor Garlick's Assignment 2</t>
  </si>
  <si>
    <t>Charms Class</t>
  </si>
  <si>
    <t>All’s Well That Ends Bell</t>
  </si>
  <si>
    <t>Professor Hecat's Assignment 1</t>
  </si>
  <si>
    <t>The Locket's Secret</t>
  </si>
  <si>
    <t>Defence Against the Dark Arts Class</t>
  </si>
  <si>
    <t>Levioso</t>
  </si>
  <si>
    <t>A Bird In the Hand</t>
  </si>
  <si>
    <t>Professor Hecat's Assignment 2</t>
  </si>
  <si>
    <t>Tomes and Tribulations</t>
  </si>
  <si>
    <t>Expelliarmus</t>
  </si>
  <si>
    <t>Weasly After Class</t>
  </si>
  <si>
    <t>Level 2</t>
  </si>
  <si>
    <t>‘Beeting’ a Curse</t>
  </si>
  <si>
    <t>Professor Howin's Assignment</t>
  </si>
  <si>
    <t>Charles Rookwood's Trial</t>
  </si>
  <si>
    <t>Bombarda</t>
  </si>
  <si>
    <t>Professor Ronen's Assignment</t>
  </si>
  <si>
    <t>Birds of a Feather</t>
  </si>
  <si>
    <t>The Locket's Secret Quest</t>
  </si>
  <si>
    <t>Welcome to Hogsmeade</t>
  </si>
  <si>
    <t>Level 2
Reparo</t>
  </si>
  <si>
    <t>Ancient Magic Throw, Ancient Magic, Edurus Potion Rececip, Wiggenweld Potion Recipe, Dittany Seed, Potting Table with a Small Pot Spellcraft, Small Potions Station Spellcraft, Traditional School Robe</t>
  </si>
  <si>
    <t>Breaking Camp</t>
  </si>
  <si>
    <t>Professor Sharp's Assignment 1</t>
  </si>
  <si>
    <t>Jackdaw's Rest</t>
  </si>
  <si>
    <t>Find the Secret in the Restricted Section</t>
  </si>
  <si>
    <t>Brother’s Keeper</t>
  </si>
  <si>
    <t>Professor Sharp's Assignment 2</t>
  </si>
  <si>
    <t>Some time after his first Assignment</t>
  </si>
  <si>
    <t>Diffindo</t>
  </si>
  <si>
    <t>Cache in the Castle</t>
  </si>
  <si>
    <t>Professor Weasley's Assignment</t>
  </si>
  <si>
    <t>Fire and Vice</t>
  </si>
  <si>
    <t>Transformation</t>
  </si>
  <si>
    <t>Carted Away</t>
  </si>
  <si>
    <t>Crossed Wands: Round 1 (side quest)</t>
  </si>
  <si>
    <t>Crossed Wands: Round 1</t>
  </si>
  <si>
    <t>Crossed Wands: Round 2 (side quest)</t>
  </si>
  <si>
    <t>Crossed Wands: Round 2</t>
  </si>
  <si>
    <t>Spell Combination Practice 1 (side quest)</t>
  </si>
  <si>
    <t>Crossed Wands: Round 3</t>
  </si>
  <si>
    <t>Secrets of the Restricted Section</t>
  </si>
  <si>
    <t>Level 3, Incendio</t>
  </si>
  <si>
    <t>Disillusionment</t>
  </si>
  <si>
    <t>Cursed Tomb Treasure</t>
  </si>
  <si>
    <t>Level 3</t>
  </si>
  <si>
    <t>‘Dissending’ for Sweets</t>
  </si>
  <si>
    <t>Live as a Student Until Professor Fig Returns</t>
  </si>
  <si>
    <t>E-Vase-Ive Manoeuvre</t>
  </si>
  <si>
    <t>Herbology Class</t>
  </si>
  <si>
    <t>Flight Test</t>
  </si>
  <si>
    <t>Potions Class</t>
  </si>
  <si>
    <t>Level 4</t>
  </si>
  <si>
    <t>Flying off the Shelves</t>
  </si>
  <si>
    <t>The Girl from Uagadou</t>
  </si>
  <si>
    <t>Foal of the Dead</t>
  </si>
  <si>
    <t>Trials of Merlin</t>
  </si>
  <si>
    <t>Follow the Butterflies</t>
  </si>
  <si>
    <t>Tell Professor Fig About the Map Chamber</t>
  </si>
  <si>
    <t>Ghost of Our Love</t>
  </si>
  <si>
    <t>Gryffindor - The Hunt for the Missing Pages</t>
  </si>
  <si>
    <t>Level 5</t>
  </si>
  <si>
    <t>Gobs of Gobstones</t>
  </si>
  <si>
    <t>Slytherin - Scrope's Last Hope</t>
  </si>
  <si>
    <t>History of Magic Class</t>
  </si>
  <si>
    <t>Hufflepuff - Prisoner of Love</t>
  </si>
  <si>
    <t>Interior Decorating</t>
  </si>
  <si>
    <t>Ravenclaw - Ollivander's Heirloom</t>
  </si>
  <si>
    <t>Kidnapped Cabbage</t>
  </si>
  <si>
    <t>Like a Moth to a Frame</t>
  </si>
  <si>
    <t>‘Mer-Ky’ Depths</t>
  </si>
  <si>
    <t>Complete the First Keeper Trial</t>
  </si>
  <si>
    <t>Minding Your Own Business (PlayStation Exclusive)</t>
  </si>
  <si>
    <t>Flying Class</t>
  </si>
  <si>
    <t>Level 6</t>
  </si>
  <si>
    <t>Unlock Broomsticks</t>
  </si>
  <si>
    <t>Phoenix Rising</t>
  </si>
  <si>
    <t>The Room of Requirement</t>
  </si>
  <si>
    <t>Conjuring Spell, Evanesco, Conjuration Spellcrafts</t>
  </si>
  <si>
    <t>Portrait in a Pickle</t>
  </si>
  <si>
    <t>Level 8</t>
  </si>
  <si>
    <t>Rescuing Rococo</t>
  </si>
  <si>
    <t>Improve your Magical Abilities to Access the Next Trial</t>
  </si>
  <si>
    <t>Sacking Selwyn</t>
  </si>
  <si>
    <t>Level 10</t>
  </si>
  <si>
    <t>Solved by the Bell</t>
  </si>
  <si>
    <t>Prepare For your Search For the Next Keeper</t>
  </si>
  <si>
    <t>Spell Combination Practice 1</t>
  </si>
  <si>
    <t>Percival Rackham's Trial</t>
  </si>
  <si>
    <t>Level 11</t>
  </si>
  <si>
    <t>Spell Combination Practice 2</t>
  </si>
  <si>
    <t>Prepare For Your Search For the Final Keeper</t>
  </si>
  <si>
    <t>Spot Removal</t>
  </si>
  <si>
    <t>Beasts Class</t>
  </si>
  <si>
    <t>Level 13</t>
  </si>
  <si>
    <t>Beast Petting Brush, Beast Feed</t>
  </si>
  <si>
    <t>Summoner’s Court: Match 1</t>
  </si>
  <si>
    <t>The Caretaker's Lunar Lament</t>
  </si>
  <si>
    <t>Level 14</t>
  </si>
  <si>
    <t>Alohomora</t>
  </si>
  <si>
    <t>Summoner’s Court: Match 2</t>
  </si>
  <si>
    <t>The Helm of Urtkot</t>
  </si>
  <si>
    <t>Level 12, Depulso</t>
  </si>
  <si>
    <t>Summoner’s Court: Match 3</t>
  </si>
  <si>
    <t>In the Shadow of the Estate</t>
  </si>
  <si>
    <t>Level 15</t>
  </si>
  <si>
    <t>Summoner’s Court: Match 4</t>
  </si>
  <si>
    <t>The Elf, The Nab-Sack, and the Loom</t>
  </si>
  <si>
    <t>Nab-Sack, Enchanted Loom</t>
  </si>
  <si>
    <t>Sweeping the Competition</t>
  </si>
  <si>
    <t>Astronomy Class</t>
  </si>
  <si>
    <t>Level 16</t>
  </si>
  <si>
    <t>Telescope, Astronomy Tables</t>
  </si>
  <si>
    <t>Take the Biscuit</t>
  </si>
  <si>
    <t>The High Keep</t>
  </si>
  <si>
    <t>Level 17, Wingardium Leviosa</t>
  </si>
  <si>
    <t>Flying Mounts</t>
  </si>
  <si>
    <t>Tangled Web</t>
  </si>
  <si>
    <t>Back on the Path</t>
  </si>
  <si>
    <t>Level 18</t>
  </si>
  <si>
    <t>The Daedalian Keys</t>
  </si>
  <si>
    <t>The Hall of Herodiana</t>
  </si>
  <si>
    <t>Stop Ranrok and Rookwood</t>
  </si>
  <si>
    <t>The Hippogriff Marks The Spot</t>
  </si>
  <si>
    <t>Level 19</t>
  </si>
  <si>
    <t>The Lost Astrolabe</t>
  </si>
  <si>
    <t>Level 20</t>
  </si>
  <si>
    <t>The Man Behind the Moons</t>
  </si>
  <si>
    <t>In the Shadow of the Mine</t>
  </si>
  <si>
    <t>Level 22</t>
  </si>
  <si>
    <t>The Plight of the House-Elf</t>
  </si>
  <si>
    <t>It's All Gobbledegook</t>
  </si>
  <si>
    <t>Level 21</t>
  </si>
  <si>
    <t>The Sky is the Limit</t>
  </si>
  <si>
    <t>The Headmistress Speaks</t>
  </si>
  <si>
    <t>Level 23</t>
  </si>
  <si>
    <t>The Tale of Rowland Oakes</t>
  </si>
  <si>
    <t>The Polyjuice Plot</t>
  </si>
  <si>
    <t>The Unique Unicorn</t>
  </si>
  <si>
    <t>Niamh Fitzgerald's Trial</t>
  </si>
  <si>
    <t>Troll Control</t>
  </si>
  <si>
    <t>Prepare For Your O.W.L.S</t>
  </si>
  <si>
    <t>Venomous Revenge</t>
  </si>
  <si>
    <t>In the Shadow of the Mountain</t>
  </si>
  <si>
    <t>Level 24, Bombarda</t>
  </si>
  <si>
    <t>Venomous Valour</t>
  </si>
  <si>
    <t>Lodgok's Loyalty</t>
  </si>
  <si>
    <t>Level 24</t>
  </si>
  <si>
    <t>Well, Well, Well</t>
  </si>
  <si>
    <t>San Bakar's Trial</t>
  </si>
  <si>
    <t>Graphorn Mount</t>
  </si>
  <si>
    <t>Stop Ranrok</t>
  </si>
  <si>
    <t>Wand Mastery</t>
  </si>
  <si>
    <t>The Final Repository</t>
  </si>
  <si>
    <t>Level 34</t>
  </si>
  <si>
    <t>Post-Story Quests</t>
  </si>
  <si>
    <t>Weasley's Watchful Eye</t>
  </si>
  <si>
    <t>The House Cup</t>
  </si>
  <si>
    <t>Butterfly #1</t>
  </si>
  <si>
    <t>The first Butterfly location that you can find is all the way to the north side of the map. Simply go on over to the road and look for the butterflies flying here.</t>
  </si>
  <si>
    <t>Butterfly #2</t>
  </si>
  <si>
    <t>This one is centered inside the middle point of the map and inside this very thick forest between the mountains. They will lead you across a truly beautiful section of the map.</t>
  </si>
  <si>
    <t>Butterfly #3</t>
  </si>
  <si>
    <t>Head on over toward the entrance of the forest in the center part of the map to the north of Hogwarts for this one. You can see the butterflies on the snowy path.</t>
  </si>
  <si>
    <t>Butterfly #4</t>
  </si>
  <si>
    <t>For this one, you will have to be directly west of the Quidditch arena. You can find the butterflies as you walk past the crossroads of the path.</t>
  </si>
  <si>
    <t>Butterfly #5</t>
  </si>
  <si>
    <t>This time just go a little bit to the east of the Hogsmeade Map and you shall find the Butterflies flying just above the trees in this highlighted location.</t>
  </si>
  <si>
    <t>Butterfly #6</t>
  </si>
  <si>
    <t>Make a direct line from Hogwarts Castle to the east of it and you will find the butterflies on the slopes going up the hill.</t>
  </si>
  <si>
    <t>Butterfly #7</t>
  </si>
  <si>
    <t>This one is actually just to the south if you follow the same exact route as you did before. You can find the butterflies in the middle of the grassy and bushy field.</t>
  </si>
  <si>
    <t>Butterfly #8</t>
  </si>
  <si>
    <t>For this one just head on over next to the lake on the very west side of the map. You need to be in between the mountain and the lake and that’s how you’ll know you’re in the right place.</t>
  </si>
  <si>
    <t>Butterfly #9</t>
  </si>
  <si>
    <t>All the way toward the southwest corner of the map. You can find the Butterflies just at the edge of the map overlooking the ocean or the sea.</t>
  </si>
  <si>
    <t>Butterfly #10</t>
  </si>
  <si>
    <t>For this one be directly in the center of the map and just east of the very large mountain that you can see next to it. There’s a simple road here with grass and you can see the butterflies easily.</t>
  </si>
  <si>
    <t>Butterfly #11</t>
  </si>
  <si>
    <t>You shall need to head to the east edge corner of the map and right next to the castle tower that you can find there. The butterflies will be next to its wall.</t>
  </si>
  <si>
    <t>Butterfly #12</t>
  </si>
  <si>
    <t>This one is also in the center of the map just where the passage of the roads over the grand lake is. Just follow the main path and road and you can see it.</t>
  </si>
  <si>
    <t>Butterfly #13</t>
  </si>
  <si>
    <t>This location is just on the same island peninsula as the previous location. Follow the path here and just stick to the wooden fences and you can see the butterflies easily.</t>
  </si>
  <si>
    <t>Butterfly #14</t>
  </si>
  <si>
    <t>All the way to the southeast edge of the map for this one. There’s no other way around it, you will need to fly around to be able to get to this one easily. There are so many rocks and hills that you might get confused.</t>
  </si>
  <si>
    <t>Butterfly #15</t>
  </si>
  <si>
    <t>For this one, you shall need to be talking to Clementine Willardsey and she will give you a quest called “Follow The Butterflies”.</t>
  </si>
  <si>
    <t>Hogwarts - 35</t>
  </si>
  <si>
    <t>Astronomy Wing - 6</t>
  </si>
  <si>
    <t>Bell Tower Wing 6</t>
  </si>
  <si>
    <t>Grand Staircase 7</t>
  </si>
  <si>
    <t>Great Hall 3</t>
  </si>
  <si>
    <t>Library Annex 8</t>
  </si>
  <si>
    <t>South Wing 5</t>
  </si>
  <si>
    <t>Room of Requirement - 12*</t>
  </si>
  <si>
    <r>
      <rPr>
        <sz val="10"/>
        <color theme="1"/>
        <rFont val="Arial"/>
        <family val="2"/>
      </rPr>
      <t xml:space="preserve">From the </t>
    </r>
    <r>
      <rPr>
        <b/>
        <sz val="10"/>
        <color theme="1"/>
        <rFont val="Arial"/>
        <family val="2"/>
      </rPr>
      <t>Central Hall Floo Flame</t>
    </r>
    <r>
      <rPr>
        <sz val="10"/>
        <color theme="1"/>
        <rFont val="Arial"/>
        <family val="2"/>
      </rPr>
      <t xml:space="preserve"> under the</t>
    </r>
    <r>
      <rPr>
        <b/>
        <sz val="10"/>
        <color theme="1"/>
        <rFont val="Arial"/>
        <family val="2"/>
      </rPr>
      <t xml:space="preserve"> Library Annex area</t>
    </r>
    <r>
      <rPr>
        <sz val="10"/>
        <color theme="1"/>
        <rFont val="Arial"/>
        <family val="2"/>
      </rPr>
      <t xml:space="preserve">, go down the stairs in front of the flame and take a left by the fountain. Go down the stairs again and on your right you'll find an </t>
    </r>
    <r>
      <rPr>
        <b/>
        <sz val="10"/>
        <color theme="1"/>
        <rFont val="Arial"/>
        <family val="2"/>
      </rPr>
      <t>Arithmancy Door Puzzl</t>
    </r>
    <r>
      <rPr>
        <sz val="10"/>
        <color theme="1"/>
        <rFont val="Arial"/>
        <family val="2"/>
      </rPr>
      <t>e. Solve it and you'll find the chest inside.</t>
    </r>
  </si>
  <si>
    <r>
      <rPr>
        <sz val="10"/>
        <color theme="1"/>
        <rFont val="Arial"/>
        <family val="2"/>
      </rPr>
      <t xml:space="preserve">From the </t>
    </r>
    <r>
      <rPr>
        <b/>
        <sz val="10"/>
        <color theme="1"/>
        <rFont val="Arial"/>
        <family val="2"/>
      </rPr>
      <t>Bell Tower Courtyard Floo Flame</t>
    </r>
    <r>
      <rPr>
        <sz val="10"/>
        <color theme="1"/>
        <rFont val="Arial"/>
        <family val="2"/>
      </rPr>
      <t xml:space="preserve">, take the stairs on the left, then take a left again up the stairs and keep following this path until you reach the </t>
    </r>
    <r>
      <rPr>
        <b/>
        <sz val="10"/>
        <color theme="1"/>
        <rFont val="Arial"/>
        <family val="2"/>
      </rPr>
      <t>Music Room</t>
    </r>
    <r>
      <rPr>
        <sz val="10"/>
        <color theme="1"/>
        <rFont val="Arial"/>
        <family val="2"/>
      </rPr>
      <t>.
Once there, keep going upstairs past the bells until you're at the top.
Go outside the door, approach the frog statue to your right, then turn right to find the chest by the wall.</t>
    </r>
  </si>
  <si>
    <t>From the Ravenclaw Tower Floo Flame, walk northwest to find an Arithmancy Door Puzzle next to the spiral staircase; the chest is behind this door.</t>
  </si>
  <si>
    <t>From the Grand Staircase Floo Flame in the Grand Staircase area, take the spiral staircase down on your right; at the bottom, you'll see a painting full of fruits on your left.
Tickle the pear when prompted to enter the Kitchens Room, where you'll find the chest at the east area of the room between a stack of pots and a cupboard.</t>
  </si>
  <si>
    <t>Go to the Restricted Section of the Library, located east of the Library Floo Flame. Keep going downstairs, passing through many cages and rooms, until you reach a door at the end of the path. In this messy room, you'll find the chest next to a blue lamp.</t>
  </si>
  <si>
    <t>From the Faculty Tower Floo Flame, walk to the hall southwest into the Faculty Tower, and keep going until you reach the spiral staircase at the end of the hall.
Go downstairs and immediately turn left at the end to find a Frog Statue. Enter the statue and you'll find the chest in front of you by the table.</t>
  </si>
  <si>
    <t>Grass Biome: Head north immediately after entering this biome.You will find the first box after you have crossed two elevation levels in this general direction.</t>
  </si>
  <si>
    <r>
      <rPr>
        <sz val="10"/>
        <color theme="1"/>
        <rFont val="Arial"/>
        <family val="2"/>
      </rPr>
      <t xml:space="preserve">From the </t>
    </r>
    <r>
      <rPr>
        <b/>
        <sz val="10"/>
        <color theme="1"/>
        <rFont val="Arial"/>
        <family val="2"/>
      </rPr>
      <t>Charms Classroom Floo Flame</t>
    </r>
    <r>
      <rPr>
        <sz val="10"/>
        <color theme="1"/>
        <rFont val="Arial"/>
        <family val="2"/>
      </rPr>
      <t xml:space="preserve"> go south, then turn left and you'll see an</t>
    </r>
    <r>
      <rPr>
        <b/>
        <sz val="10"/>
        <color theme="1"/>
        <rFont val="Arial"/>
        <family val="2"/>
      </rPr>
      <t xml:space="preserve"> Arithmancy Door Puzzle</t>
    </r>
    <r>
      <rPr>
        <sz val="10"/>
        <color theme="1"/>
        <rFont val="Arial"/>
        <family val="2"/>
      </rPr>
      <t xml:space="preserve"> on your left. Unlock it and you'll find the chest inside next to the door.</t>
    </r>
  </si>
  <si>
    <r>
      <rPr>
        <sz val="10"/>
        <color theme="1"/>
        <rFont val="Arial"/>
        <family val="2"/>
      </rPr>
      <t>From the</t>
    </r>
    <r>
      <rPr>
        <b/>
        <sz val="10"/>
        <color theme="1"/>
        <rFont val="Arial"/>
        <family val="2"/>
      </rPr>
      <t xml:space="preserve"> Bell Tower Courtyard Floo Flame</t>
    </r>
    <r>
      <rPr>
        <sz val="10"/>
        <color theme="1"/>
        <rFont val="Arial"/>
        <family val="2"/>
      </rPr>
      <t xml:space="preserve">, take the stairs on the left, then take a left again up the stairs and keep following this path until you reach the </t>
    </r>
    <r>
      <rPr>
        <b/>
        <sz val="10"/>
        <color theme="1"/>
        <rFont val="Arial"/>
        <family val="2"/>
      </rPr>
      <t>Music Room</t>
    </r>
    <r>
      <rPr>
        <sz val="10"/>
        <color theme="1"/>
        <rFont val="Arial"/>
        <family val="2"/>
      </rPr>
      <t>.
Once there, keep going upstairs up past the bells until you're at the top.
Go outside the door, enter the frog statue to your right, and you'll find the chest in front of you by the wall</t>
    </r>
  </si>
  <si>
    <t>From the Grand Staircase Floo Flame, walk up the stairs due northeast, then go up another set of stairs past the architect statue, until you're a floor above the Floo Flame. You'll find the chest behind the Arithmancy Door Puzzle by the bend walking forward from the stairs (the second '??' for this puzzle is downstairs just by the Floo Flame).</t>
  </si>
  <si>
    <t>From the Great Hall Floo Flame, take a left towards the fireplace and a left again down the hall into an Arithmancy Door Puzzle. Solve it and you'll find the chest on your left by the window.</t>
  </si>
  <si>
    <t>From the Bell Tower Courtyard Floo Flame in the Bell Tower Wing area, enter the Level 1 Locked Door beside the Floo Flame.
Then, take the stairs down and take a right. Solve the Arithmancy Door Puzzle and you'll find the chest behind the Gorgon Portrait.</t>
  </si>
  <si>
    <t>From the Clock Tower Courtyard Floo Flame, unlock the Level 1 Locked Door at the south corner of the room, and go up the stairs to the second floor of the Clock Tower.
Use Arresto Momentum or Glacius to align the two-headed dragon figure to unlock the door with the chest at the end of the second floor hallway.
There are two chests in this room; this one is on the floor by the wall.</t>
  </si>
  <si>
    <t>Grass Biome: Go back to where you started in this biome and then head southwards towards the trail beside the big rock. Follow this trail to the end and jump onto the area below it to find the second Vivarium chest in Hogwarts Legacy.</t>
  </si>
  <si>
    <r>
      <rPr>
        <sz val="10"/>
        <color theme="1"/>
        <rFont val="Arial"/>
        <family val="2"/>
      </rPr>
      <t xml:space="preserve">Facing away from the </t>
    </r>
    <r>
      <rPr>
        <b/>
        <sz val="10"/>
        <color theme="1"/>
        <rFont val="Arial"/>
        <family val="2"/>
      </rPr>
      <t>Transfiguration Courtyard Floo Flame</t>
    </r>
    <r>
      <rPr>
        <sz val="10"/>
        <color theme="1"/>
        <rFont val="Arial"/>
        <family val="2"/>
      </rPr>
      <t xml:space="preserve">, enter the door to the right to enter the </t>
    </r>
    <r>
      <rPr>
        <b/>
        <sz val="10"/>
        <color theme="1"/>
        <rFont val="Arial"/>
        <family val="2"/>
      </rPr>
      <t>Defense Against the Dark Arts Tower</t>
    </r>
    <r>
      <rPr>
        <sz val="10"/>
        <color theme="1"/>
        <rFont val="Arial"/>
        <family val="2"/>
      </rPr>
      <t>. Upon entry, go west towards the</t>
    </r>
    <r>
      <rPr>
        <b/>
        <sz val="10"/>
        <color theme="1"/>
        <rFont val="Arial"/>
        <family val="2"/>
      </rPr>
      <t xml:space="preserve"> Level 2 Locked Door</t>
    </r>
    <r>
      <rPr>
        <sz val="10"/>
        <color theme="1"/>
        <rFont val="Arial"/>
        <family val="2"/>
      </rPr>
      <t xml:space="preserve"> between some gargoyles. Inside the room, you'll find the chest at the end of the table.</t>
    </r>
  </si>
  <si>
    <r>
      <rPr>
        <sz val="10"/>
        <color theme="1"/>
        <rFont val="Arial"/>
        <family val="2"/>
      </rPr>
      <t xml:space="preserve">From the </t>
    </r>
    <r>
      <rPr>
        <b/>
        <sz val="10"/>
        <color theme="1"/>
        <rFont val="Arial"/>
        <family val="2"/>
      </rPr>
      <t>Bell Tower Courtyard Floo Flame</t>
    </r>
    <r>
      <rPr>
        <sz val="10"/>
        <color theme="1"/>
        <rFont val="Arial"/>
        <family val="2"/>
      </rPr>
      <t>, take the stairs on the left, then take a left again up the stairs and keep following this path until you reach the Music Room.
Once there, keep going upstairs up past the bells until you're at the top.
Go outside the door, enter the frog statue to your right, walk to the left path, then turn right at the corner and you'll find the chest by the wall.</t>
    </r>
  </si>
  <si>
    <t>From the Grand Staircase Tower Floo Flame, go west to the moving staircases, and keep going down until you come across an Arithmancy Door Puzzle; the chest is behind this door.</t>
  </si>
  <si>
    <t>From the Great Hall Floo Flame, go towards the southwest corner of the hall and find the Level 1 Locked Door. Unlock it and you'll find the chest on your left on top of a small table.</t>
  </si>
  <si>
    <t>From the Divination Classroom Floo Flame, go to the entrance beside the Floo Flame.
Pass through the wooden hall, taking a right as soon as you can to find an Arithmancy Door Puzzle. Behind this door is the Arithmancy Classroom; you'll find the chest in front of you as you enter.</t>
  </si>
  <si>
    <t>From the Clock Tower Courtyard Floo Flame, unlock the Level 1 Locked Door at the south corner of the room, and go up the stairs to the second floor of the Clock Tower.
Use Arresto Momentum or Glacius to align the two-headed dragon figure to unlock the door with the chest at the end of the second floor hallway.
There are two chests in this room; this one is on the drawer by the window.</t>
  </si>
  <si>
    <t>Grass Biome: Drop further down from where you found the second chest, and you will find a cave to your left. Inside this cave, you'll find the third Vivarium chest.</t>
  </si>
  <si>
    <r>
      <rPr>
        <sz val="10"/>
        <color theme="1"/>
        <rFont val="Arial"/>
        <family val="2"/>
      </rPr>
      <t xml:space="preserve">From the </t>
    </r>
    <r>
      <rPr>
        <b/>
        <sz val="10"/>
        <color theme="1"/>
        <rFont val="Arial"/>
        <family val="2"/>
      </rPr>
      <t>Charms Classroom Floo Flame</t>
    </r>
    <r>
      <rPr>
        <sz val="10"/>
        <color theme="1"/>
        <rFont val="Arial"/>
        <family val="2"/>
      </rPr>
      <t xml:space="preserve">, go down the stairs northeast, and enter the </t>
    </r>
    <r>
      <rPr>
        <b/>
        <sz val="10"/>
        <color theme="1"/>
        <rFont val="Arial"/>
        <family val="2"/>
      </rPr>
      <t>Charms Classroom</t>
    </r>
    <r>
      <rPr>
        <sz val="10"/>
        <color theme="1"/>
        <rFont val="Arial"/>
        <family val="2"/>
      </rPr>
      <t xml:space="preserve"> to your right. Take the stairs up on your left and enter </t>
    </r>
    <r>
      <rPr>
        <b/>
        <sz val="10"/>
        <color theme="1"/>
        <rFont val="Arial"/>
        <family val="2"/>
      </rPr>
      <t>Professor Ronen's Office</t>
    </r>
    <r>
      <rPr>
        <sz val="10"/>
        <color theme="1"/>
        <rFont val="Arial"/>
        <family val="2"/>
      </rPr>
      <t>. Once inside, take the spiral staircase up and you'll find the chest outside by the wall.</t>
    </r>
  </si>
  <si>
    <r>
      <rPr>
        <sz val="10"/>
        <color theme="1"/>
        <rFont val="Arial"/>
        <family val="2"/>
      </rPr>
      <t xml:space="preserve">From the </t>
    </r>
    <r>
      <rPr>
        <b/>
        <sz val="10"/>
        <color theme="1"/>
        <rFont val="Arial"/>
        <family val="2"/>
      </rPr>
      <t>Transfiguration Classroom Floo Flame</t>
    </r>
    <r>
      <rPr>
        <sz val="10"/>
        <color theme="1"/>
        <rFont val="Arial"/>
        <family val="2"/>
      </rPr>
      <t>, turn northeast and enter the first door to the left. Go forward then turn right, then go upstairs until you reach a Level 1 Locked Door. Inside the room behind this door, there is an Arithmancy Puzzle Door with the chest inside.</t>
    </r>
  </si>
  <si>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right and you will find a locked door, which you can only unlock with the Key of Admittance, obtainable from one of the hidden Hogwarts secrets. The chest is inside this locked room, next to a table.</t>
  </si>
  <si>
    <t>From the Divination Classroom Floo Flame, go to the entrance beside the Floo Flame.
Pass through the wooden hall, taking a right as soon as you can to find an Arithmancy Door Puzzle.
Behind this door is the Arithmancy Classroom; pass through the hall and into the door to get to the actual classroom, then turn left to the southeast part of the room to another Arithmancy Door Puzzle. The chest is behind this door.</t>
  </si>
  <si>
    <t>From the Clock Tower Courtyard Floo Flame, look up to the pendulum in the room and use Arresto Momentum or Glacius when it is aligned with the horse symbol.
This will unlock the door with the horse mural at the east side of the room; the chest is behind this door.</t>
  </si>
  <si>
    <t>Dark Biome: You have to take a U-turn as soon as you enter the dark biome and head towards the light. Once you reach there, climb up the ledge on that piece of land to find the first chest.</t>
  </si>
  <si>
    <r>
      <rPr>
        <sz val="10"/>
        <color theme="1"/>
        <rFont val="Arial"/>
        <family val="2"/>
      </rPr>
      <t xml:space="preserve">From the </t>
    </r>
    <r>
      <rPr>
        <b/>
        <sz val="10"/>
        <color theme="1"/>
        <rFont val="Arial"/>
        <family val="2"/>
      </rPr>
      <t>Professor Fig's Classroom Floo Flame</t>
    </r>
    <r>
      <rPr>
        <sz val="10"/>
        <color theme="1"/>
        <rFont val="Arial"/>
        <family val="2"/>
      </rPr>
      <t xml:space="preserve">, enter </t>
    </r>
    <r>
      <rPr>
        <b/>
        <sz val="10"/>
        <color theme="1"/>
        <rFont val="Arial"/>
        <family val="2"/>
      </rPr>
      <t>Professor Fig's Classroom</t>
    </r>
    <r>
      <rPr>
        <sz val="10"/>
        <color theme="1"/>
        <rFont val="Arial"/>
        <family val="2"/>
      </rPr>
      <t xml:space="preserve"> and you'll find the chest to your left by the corner of the room on a table.</t>
    </r>
  </si>
  <si>
    <r>
      <rPr>
        <sz val="10"/>
        <color theme="1"/>
        <rFont val="Arial"/>
        <family val="2"/>
      </rPr>
      <t xml:space="preserve">From the </t>
    </r>
    <r>
      <rPr>
        <b/>
        <sz val="10"/>
        <color theme="1"/>
        <rFont val="Arial"/>
        <family val="2"/>
      </rPr>
      <t>Hogwarts North Exit Floo Flame</t>
    </r>
    <r>
      <rPr>
        <sz val="10"/>
        <color theme="1"/>
        <rFont val="Arial"/>
        <family val="2"/>
      </rPr>
      <t>, turn right to inside of the castle walls, then turn right and walk along the wall until you reach the shed with Thestrals, with a stone room beside it.
Go around this stone structure to find the Level 2 Locked Door; the chest is behind this door.</t>
    </r>
  </si>
  <si>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right and you will find a locked door, which you can only unlock with the Key of Admittance, obtainable from one of the hidden Hogwarts secrets. The chest is inside this locked room, next to a stack of books.</t>
  </si>
  <si>
    <t>From the Divination Classroom Floo Flame, go to the entrance beside the Floo Flame.
Pass through the wooden hall, taking a right as soon as you can to find an Arithmancy Door Puzzle.
Behind this door is the Arithmancy Classroom; pass through the hall and into the door to get to the actual classroom, then walk forward to another Arithmancy Door Puzzle. The chest is behind this door.</t>
  </si>
  <si>
    <t>From the Faculty Tower Floo Flame in the South Wing area, walk forward into the Faculty Tower southwest, and enter the first door on your right (the door where Gladwin Moon taught you to use Alohomora with, if you already started his quest).
Take the stairs up two floors and unlock the Level 3 Locked Door.
Use Glacius on the fireplace in the room and enter it. Follow the path up and you'll find the chest by the table next to the brazier.</t>
  </si>
  <si>
    <t>Dark Biome: Head back to the entry point and stand with your back to the gate, you will see a large piece of rock with a light to the west. You have to climb this rock and go to the end, where you'll find a tree trunk with some light. Here, you'll find the second Dark biome chest.</t>
  </si>
  <si>
    <r>
      <rPr>
        <sz val="10"/>
        <color theme="1"/>
        <rFont val="Arial"/>
        <family val="2"/>
      </rPr>
      <t xml:space="preserve">From the </t>
    </r>
    <r>
      <rPr>
        <b/>
        <sz val="10"/>
        <color theme="1"/>
        <rFont val="Arial"/>
        <family val="2"/>
      </rPr>
      <t>Bell Tower Courtyard Floo Flame</t>
    </r>
    <r>
      <rPr>
        <sz val="10"/>
        <color theme="1"/>
        <rFont val="Arial"/>
        <family val="2"/>
      </rPr>
      <t>, take the stairs on the left and enter the door in front.
Then, take the stairs down on your left and keep following the path until you see a</t>
    </r>
    <r>
      <rPr>
        <b/>
        <sz val="10"/>
        <color theme="1"/>
        <rFont val="Arial"/>
        <family val="2"/>
      </rPr>
      <t xml:space="preserve"> Sleeping Dragon Statue</t>
    </r>
    <r>
      <rPr>
        <sz val="10"/>
        <color theme="1"/>
        <rFont val="Arial"/>
        <family val="2"/>
      </rPr>
      <t xml:space="preserve"> on your left.
Once there, take a right and follow the path straight and enter the</t>
    </r>
    <r>
      <rPr>
        <b/>
        <sz val="10"/>
        <color theme="1"/>
        <rFont val="Arial"/>
        <family val="2"/>
      </rPr>
      <t xml:space="preserve"> Level 2 Locked Door</t>
    </r>
    <r>
      <rPr>
        <sz val="10"/>
        <color theme="1"/>
        <rFont val="Arial"/>
        <family val="2"/>
      </rPr>
      <t xml:space="preserve"> full of cauldrons on the side. You'll find the chest on your right by the table.</t>
    </r>
  </si>
  <si>
    <t>The chest is found after completing the Depulso Puzzle Room 2 in the Hieroglyphic Hall.</t>
  </si>
  <si>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left and enter the stone spiral staircase up to the Headmaster's Office (requires completion of the main quest, The Polyjuice Plot). You'll find the chest on your left next to the door.</t>
  </si>
  <si>
    <t>From the Central Hall Floo Flame, head up the stairs and out the large doors. Solve the brazier puzzle on the bridge to gain access to a ladder under the bridge.
There are two chests here; this one is at the left side, near the ladder.</t>
  </si>
  <si>
    <t>Dark Biome: Compared to other chests, the final chest in the Dark biome is further away. You must first turn eastwards and jump onto the adjacent island. From here, turn north and head straight until you reach a mound. Climb onto it to reach a cave, where you'll have to first use Confringo to break a cobweb and then use Revelio to clear the fog. You will find the sixth Vivarium chest in Hogwarts Legacy inside this cave.</t>
  </si>
  <si>
    <t>From the Faculty Tower Floo Flame in the South Wing area, walk forward into the Faculty Tower southwest, and enter the first door on your right (the door where Gladwin Moon taught you to use Alohomora with, if you already started his quest).
Take the stairs up one floor and you'll find the chest behind an Arithmancy Door Puzzle you need to solve.</t>
  </si>
  <si>
    <t>From the Central Hall Floo Flame, head up the stairs and out the large doors. Solve the brazier puzzle on the bridge to gain access to a ladder under the bridge.
There are two chests here; this one is at the right side, at the middle of the tunnel.</t>
  </si>
  <si>
    <t>Coast Biome: Enter the Coast Biome and head left (northwards) until you reach the first ledge. After climbing up onto it, head straight and then take the first right to find the seventh Vivarium chest.</t>
  </si>
  <si>
    <t>The chest is found after completing the Depulso Puzzle Room 1 in the Library Annex.</t>
  </si>
  <si>
    <t>Coast Biome: After collecting the first box in this biome, take a U-turn onto the beach and head eastwards towards the water. Across the water, you'll spot a rocky island. On it, you will see the elevation that's shown in the picture above. Climb up onto this island to locate the eighth Vivarium chest in Hogwarts Legacy.</t>
  </si>
  <si>
    <t>Coast Biome: You must head north-west from the second Coast biome chest to find a cave. Inside, you'll find the final chest in this biome.</t>
  </si>
  <si>
    <t>Mountain Biome: Head south-west after you enter this biome and climb up to three levels of elevation to find the first hidden chest in this biome.</t>
  </si>
  <si>
    <t>Mountain Biome: Get down to the second level of elevation and then go left instead of forward. Once you descend from her, you'll find an arch of rocks as shown above. Go through it and head right to the end of the path to find the second chest in this biome.</t>
  </si>
  <si>
    <t>Mountain Biome: Exit the same arch that you entered through and head northwards towards the abandoned building. You must enter the building and go through its two entrances on the right. At this point, you may have to use some fire spells to break through the cobwebs. You can find the final Vivarium chest in Hogwarts Legacy here.</t>
  </si>
  <si>
    <t>Hogsmeade 5</t>
  </si>
  <si>
    <t>From the North Hogsmeade Floo Flame, take the brick path northeast and the first house you'll encounter to your right is a house with a Level 3 Lock (This house is directly across the house with a water mill). The chest is inside this house.</t>
  </si>
  <si>
    <t>The chest can be found inside a Level 1 Locked Room at the topmost floor of the The Three Broomsticks.</t>
  </si>
  <si>
    <t>From the South Hogsmeade Floo Flame, take the alley east to find a house with a Level 3 Lock. The chest can be found on the floor just before the stairs.</t>
  </si>
  <si>
    <t>From the South Hogsmeade Floo Flame, take the stairs down due east and go to the house with a Level 3 Lock. Enter the house and go to the bedroom on the second floor to find the chest.</t>
  </si>
  <si>
    <t>The chest can be found inside the Ashwinder Hideout beside Hog's Head. The hideout can be accessed during the quest, A Basis for Blackmail.</t>
  </si>
  <si>
    <t>Highlands 117</t>
  </si>
  <si>
    <t>North Ford Bog 7</t>
  </si>
  <si>
    <t>Forbidden Forest 6</t>
  </si>
  <si>
    <t>Hogsmeade Valley 8</t>
  </si>
  <si>
    <t>North Hogwarts Region 7</t>
  </si>
  <si>
    <t>South Hogwarts Region 9</t>
  </si>
  <si>
    <t>Hogwarts Valley 15</t>
  </si>
  <si>
    <t>Feldcroft Region 22</t>
  </si>
  <si>
    <t>Can be found inside a Small Bandit Camp south of Pitt-Upon-Ford.</t>
  </si>
  <si>
    <t>The chest can be found inside a Small Bandit Camp south of the North Ford Bog Entrance Floo Flame.</t>
  </si>
  <si>
    <t>From the Upper Hogsfield Floo Flame, head for the Hamlet Shop, enter the house behind it and you'll find the chest to the right of the door upon entering.</t>
  </si>
  <si>
    <t>The chest can be found inside a Small Bandit Camp by the river west of the East North Hogwarts Region Floo Flame.</t>
  </si>
  <si>
    <t>From the Aranshire Floo Flame, head for the Hamlet Shop and you'll find the chest at the 2nd floor of the house right of in front of the shop.</t>
  </si>
  <si>
    <t>Can be found inside a Small Bandit Camp below another Bandit Camp northwest of the Northern South Sea Bog Floo Flame</t>
  </si>
  <si>
    <t>Inside a small home near the Floo Flame.</t>
  </si>
  <si>
    <t>Can be found inside a Small Bandit Camp east of the North Ford Bog Floo Flame.</t>
  </si>
  <si>
    <t>The chest can be found inside a Small Bandit Camp south of the West Forbidden Forest Floo Flame.</t>
  </si>
  <si>
    <t>From the Upper Hogsfield Floo Flame, enter the first house you see on the left with a Level 1 Locked Door and you'll find the chest behind a room divider.</t>
  </si>
  <si>
    <t>The chest can be found inside a Small Bandit Camp by the river south of the East North Hogwarts Region Floo Flame.</t>
  </si>
  <si>
    <t>From the Aranshire Floo Flame, head for the flower shop in front and enter the small house with a Level 3 Locked Door. You'll find the chest on the right.</t>
  </si>
  <si>
    <t>Can be found inside a Small Bandit Camp above another Bandit Camp southwest of Keenbridge Floo Flame</t>
  </si>
  <si>
    <t>Inside aa house next to the Feldcroft Hamlet Shop to locate a chest on the ground.t</t>
  </si>
  <si>
    <t>Can be found behind a level 1 Locked Door inside a house behind the Pitt-Upon-Ford Floo Flame.</t>
  </si>
  <si>
    <t>The chest can be found inside the Small Bandit Camp in the middle of the forest, located east of the West Forbidden Forest Floo Flame.</t>
  </si>
  <si>
    <t>From the Upper Hogsfield Floo Flame, take a right and you'll find the chest inside a small house near the outskirts of the village.</t>
  </si>
  <si>
    <t>The chest can be found inside a Bandit Camp near the Korrow Ruins.</t>
  </si>
  <si>
    <t>From the Aranshire Floo Flame, head for the house with flowers on it right across the Floo Flame. You'll find the chest just by the Level 1 Locked Door on the right.</t>
  </si>
  <si>
    <t>Can be found inside a small shack west of the Keenbridge Floo Flame.</t>
  </si>
  <si>
    <t>Can be found by some logs in Feldcroft</t>
  </si>
  <si>
    <t>Can be found on the second floor of a house with crops and campfire in front of it. Located right beside the Pitt-Upon-Ford Floo Flame.</t>
  </si>
  <si>
    <t>The chest can be found inside a Small Bandit Camp next to a cliff, located east of the West Forbidden Forest Floo Flame.</t>
  </si>
  <si>
    <t>From the Upper Hogsfield Floo Flame, head straight, enter the second house on the left with a wheel in front and a Level 1 Locked Door, and you'll find the chest behind the table.</t>
  </si>
  <si>
    <t>From the Aranshire Floo Flame, head for the small farm between the two houses on the left. Attack the rubble at the backside of the farm and you'll find the chest hidden there.</t>
  </si>
  <si>
    <t>On the second floor of a locked house in Keenbridge</t>
  </si>
  <si>
    <t>On the top floor of the house where you found the chest above in Feldcroft</t>
  </si>
  <si>
    <t>Can be found on the second floor of a house with a level 3 Locked Door. House can be found south of the Pitt-Upon-Ford Floo Flame, just past the bridge with the "Beware Spiders" sign.</t>
  </si>
  <si>
    <t>The chest can be found inside a Small Bandit Camp on top of a cliff, located south of the North Ford Bog Entrance Floo Flame.</t>
  </si>
  <si>
    <t>The chest can be found inside a Medium Bandit Camp north of the Upper Hogsfield Floo Flame.</t>
  </si>
  <si>
    <t>The chest can be found inside the Korrow Ruins.</t>
  </si>
  <si>
    <t>From the Lower Hogsfield Floo Flame, turn around and head for the second house you see on the left. You'll find the chest behind the Level 1 Locked Door to the left just by the door</t>
  </si>
  <si>
    <t>Can be found inside a small room in Keenbridge</t>
  </si>
  <si>
    <t>Can be found inside a level 1 Locked door inside a house northeast of the Irondale Floo Flame.</t>
  </si>
  <si>
    <t>Can be found inside the house behind the Hamlet Shop south of the Pitt-Upon-Ford Floo Flame.</t>
  </si>
  <si>
    <t>The chest can be found inside the Horklump Hollow, located southwest of the Upper Hogsfield Floo Flame.</t>
  </si>
  <si>
    <t>The chest can be found inside a Medium Bandit Camp north of the Upper Hogsfield Floo Flame, near the Overlook Mine.</t>
  </si>
  <si>
    <t>The chest can be found inside a Small Bandit Camp by the northern part of the region</t>
  </si>
  <si>
    <t xml:space="preserve"> From the Lower Hogsfield Floo Flame, head for the Hamlet Shop and face towards the nearby house. You'll find the chest at the back of the house by some crates.</t>
  </si>
  <si>
    <t>Inside a locked house in Keenbridge</t>
  </si>
  <si>
    <t>Can be found inside a level 1 Locked House west of the Irondale Floo Flame.</t>
  </si>
  <si>
    <t>Can be found inside a Small Bandit Camp near a lake east of the East North Ford Bog Floo Flame.</t>
  </si>
  <si>
    <t>The chest can be found inside the Overlook Mine.</t>
  </si>
  <si>
    <t>The chest can be found inside the Collector's Cave.</t>
  </si>
  <si>
    <t>From the Lower Hogsfield Floo Flame, follow the road inside Lower Hogsfield past the two houses and you'll find the chest on your left by a broken wheelbarrow by the pond.</t>
  </si>
  <si>
    <t>Can be found inside the Mine's Eye. The chest can be found behind some metal bars that can be destroyed by Depulso. Unlock the area by finishing the "It's All Gobbledegook" quest.</t>
  </si>
  <si>
    <t>Can be found near the waterfalls northwest of the Irondale Floo Flame.</t>
  </si>
  <si>
    <t>Found inside Mary Portman's Cellar. Access given from the Tangled Web side quest</t>
  </si>
  <si>
    <t>Can be found behind a Level 2 locked door in the Mine's Eye.Unlock the area by finishing the "It's All Gobbledegook" quest</t>
  </si>
  <si>
    <t>Can be found inside a Small Bandit Camp northwest of the Irondale Floo Flame.</t>
  </si>
  <si>
    <t>Found in a Medium Bandit Camp East of Aranshire Floo Flame</t>
  </si>
  <si>
    <t>Can be found inside the Bandit Camp Castle southeast of the Keenbridge Floo Flame.</t>
  </si>
  <si>
    <t>Can be found inside a Small Bandit Camp southeast of the Feldcroft Catacomb Floo Flame.</t>
  </si>
  <si>
    <t>Can be found outside of a house west of the Brocburrow Floo Flame. Use Wingardium Leviosa to move the crate and use it as a platform to reach the chest.</t>
  </si>
  <si>
    <t>Can be found inside a Medium Bandit Camp southeast of the Feldcroft Catacomb Floo Flame.</t>
  </si>
  <si>
    <t>Inside a locked house in Brocburrow</t>
  </si>
  <si>
    <t>Can be found inside a Small Bandit Camp southwest of the Feldcroft Floo Flame.</t>
  </si>
  <si>
    <t>Inside an unlocked house in Brocburrow</t>
  </si>
  <si>
    <t>Can be found inside the Bandit Camp Castle north of the Rookwood Castle Floo Flame.</t>
  </si>
  <si>
    <t>Can be found north of the Brocburrow Floo Flame. The chest is located north of the small pond, hidden behind some wooden crates.</t>
  </si>
  <si>
    <t>Can be found inside The Gilded Perch during the "A Bird in the Hand" side quest.</t>
  </si>
  <si>
    <t>Can be found inside a Small Bandit Camp northwest of the Rookwood Castle Floo Flame.</t>
  </si>
  <si>
    <t>Can be found inside the Dale Family Tomb during the "Beeting a Curse" side quest.</t>
  </si>
  <si>
    <t>Can be found inside a Small Bandit Camp west of the North Feldcroft Floo Flame.</t>
  </si>
  <si>
    <t>Can be found inside a Small Bandit Camp northeast of the North Feldcroft Floo Flame.</t>
  </si>
  <si>
    <t>Can be found inside a Medium Bandit Camp south of the West Hogwarts Valley Floo Flame.</t>
  </si>
  <si>
    <t>Can be found inside the Feldcroft Catacomb.</t>
  </si>
  <si>
    <t>Can be found inside the Moonstone Garden.</t>
  </si>
  <si>
    <t>South Sea Bog 1</t>
  </si>
  <si>
    <t>Coastal Cavern 1</t>
  </si>
  <si>
    <t>Poidsear Coast 8</t>
  </si>
  <si>
    <t>Marunweem Lake 15</t>
  </si>
  <si>
    <t>Manor Cape 7</t>
  </si>
  <si>
    <t>Cragcroftshire 5</t>
  </si>
  <si>
    <t>Clagmar Coast 5</t>
  </si>
  <si>
    <t>Can be found inside a Medium Bandit Camp southwest of the East Sea Bog Floo Flame.</t>
  </si>
  <si>
    <t>Can be found inside the Tomb of Treachery.</t>
  </si>
  <si>
    <t>Found inside a Bandit Camp Castle with an Infamous Foe nearby near the Poidsear Castle Floo flame</t>
  </si>
  <si>
    <t>Can be found inside the house behind the Marunweem Floo Flame.</t>
  </si>
  <si>
    <t>Found inside Henrietta's Hideaway during the Rescuing Rococo side quest</t>
  </si>
  <si>
    <t>Found behind a Level 2 locked door inside the 2nd floor of a small house near the Cragcroft Floo Flame</t>
  </si>
  <si>
    <t>Found north of Clagmar Castle inside a Medium Bandit Camp</t>
  </si>
  <si>
    <t>Found inside a Small Bandit Camp just south of Poidsear Castle</t>
  </si>
  <si>
    <t>Can be found inside a locked house north of the Marunweem Floo Flame.</t>
  </si>
  <si>
    <t>Found inside a Level 2 locked door north of the Bainburgh Floo Flame</t>
  </si>
  <si>
    <t>Found inside a small house near the Cragcroft Floo Flame</t>
  </si>
  <si>
    <t>Found northwest of Clagmar Castle inside a Small Bandit Camp</t>
  </si>
  <si>
    <t>Can be found inside a locked house northeast of the Marunweem Floo Flame.</t>
  </si>
  <si>
    <t>Found inside a Level 1 locked door southeast of the Bainburgh Floo Flame</t>
  </si>
  <si>
    <t>Found behind a Level 1 locked door inside the 2nd floor of a small house up a hill near the Cragcroft Floo Flame</t>
  </si>
  <si>
    <t>Found west of Clagmar Castle beneath a cliff near a Treasure Vault</t>
  </si>
  <si>
    <t>Found inside a Small Bandit Camp just south of the Phoenix Mountain Cave</t>
  </si>
  <si>
    <t>Can be found inside an unlocked house northeast of the Marunweem Floo Flame.</t>
  </si>
  <si>
    <t>Found behind a Level 2 locked door inside of a small house across the Hamlet Shop</t>
  </si>
  <si>
    <t>Found inside a Bandit Camp Castle inside Clagmar Castle</t>
  </si>
  <si>
    <t>Found inside a Small Bandit Camp just south of the Phoenix Mountain Cave and North of the Marunweem Bridge near the river</t>
  </si>
  <si>
    <t>Can be found behind a level 2 locked door northeast of the Marunweem Floo Flame.</t>
  </si>
  <si>
    <t>Found inside a store east of the Bainburgh Floo Flame</t>
  </si>
  <si>
    <t>Found inside a Medium Bandit Camp southwest of Cragcroft</t>
  </si>
  <si>
    <t>Found inside a Small Bandit Camp south of South Poidsear Coast by the shore</t>
  </si>
  <si>
    <t>Found inside a small bandit camp south of the Bainburgh Floo Flame</t>
  </si>
  <si>
    <t>Found inside the Phoenix Mountain Cave dungeon during the Phoenix Rising side quest</t>
  </si>
  <si>
    <t>Can be found inside a Small Bandit Camp southeast of the Marunweem Lake Floo Flame.</t>
  </si>
  <si>
    <t>Found inside a medium bandit camp southeast of the West Manor Cape Floo Flame</t>
  </si>
  <si>
    <t>Can be found inside a Small Bandit Camp northeast of the Marunweem Lake Floo Flame.</t>
  </si>
  <si>
    <t>Can be found inside a Small Bandit Camp south of the Coastal Mine Floo Flame.</t>
  </si>
  <si>
    <t>Can be found inside a Medium Bandit Camp north of the Tower Tunnel Floo Flame.</t>
  </si>
  <si>
    <t>Can be found inside a Small Bandit Camp west of the Coastal Mine Floo Flame.</t>
  </si>
  <si>
    <t>Can be found inside the Tower Tunnel.</t>
  </si>
  <si>
    <t>Can be found inside the Coastal Mine.</t>
  </si>
  <si>
    <t>After activating the ancient magic hotspot, all 3 Runes to collect are out in the open and not hard to spot. One behind a web, one under the clutter you have to crawl to and one on a series of ledges you have to climb where the chest is.</t>
  </si>
  <si>
    <t>After activating the ancient magic hotspot, the first Rune can be found by teleporting through the Frog on the left. Second can be found by going through the second frog and going down the ramp. The last one can be found by going into the third frog and following the balcony ahead to the edge and then hopping onto the balcony to the left where the last run is.</t>
  </si>
  <si>
    <t>After activating the ancient magic hotspot, Head up the stairs ahead and take the ladder on the right to the top. Follow the balcony around the corner and at the end look at the castle wall to see brush you can use fire on to clear. Head inside and collect the first rune. Then attack the pulley holding up the platform of rocks. Look to the left of where that pulley system is and climb the platforms to the second rune. Hop down into the hole the platform on the pulley was blocking and look to the left once trying to get out of the shaft. You will see the last rune, but be careful not to slide down the slope just ahead of you on accident.</t>
  </si>
  <si>
    <t>After activating the ancient magic hotspot, head into the castle and collect the rune on the tomb. Behind the tomb is a set of boards on the floor, destroy them and drop down. You can find the two remaining runes down there, one behind a piece of wall and the other behind a trap door you can access by using Accio on the hooks on the East and West side walls of the room. To get out you can either assemble the skeleton stairs or simply teleport out with Floo Powder.</t>
  </si>
  <si>
    <t>After activating the ancient magic hotspot, use your broom to fly over the wall to the West and collect the first rune. Next fly over the broken wall on the East side of the castle to collect the second rune. Next fly to the South corner of the building and land on the balcony. Follow the balcony up to the upper level where you can use fire on the vines stopping you from getting into the enclosed room where the third rune is.</t>
  </si>
  <si>
    <t>After activating the ancient magic hotspot, you can get to the upper platform to the Southwest and use fire on the vines giving you access to this rune. The one on the Northeast you will have to go to the outside of the castle and look for a small open room (You can get in there by destroying the vines covering the door on the Northeast wall to reveal a door also), fly up in this small room on to the platform and climb the ladder on the Southeast wall to access the second rune. The last Rune is on the base level inside the castle behind a gate. you will need to use Repulso on the switch to the right of the gate to open it giving you access to the final rune.</t>
  </si>
  <si>
    <t>After activating the ancient magic hotspot, head through the web to the right into the Spider Lair but be careful of the spiders in the area. Immediately through the web you will collect your first rune and see the second. Collect the rune guarded by the Matriarch and then fly up onto the stalls with hay in them to reveal a broken section of wall you can fit through on the second story of the back of the castle. Head into this small room and collect the final rune.</t>
  </si>
  <si>
    <t>After activating the ancient magic hotspot, look to the wall on the Southwest and use Accio on the hook to drop platforms above. Next head Northwest to the vines covering the door and use fire on them to get rid of them. Head inside and crawl under the beam to the right to get access to the first rune. Head back under the beam and up the ladder straight ahead of you to a balcony above where you will get the second rune after crossing over the wood you dropped with Accio before. Head into the room and up the ladder and destroy the box and crate on the top landing to access the final rune.</t>
  </si>
  <si>
    <t>After activating the ancient magic hotspot, hop on your broom and fly up to the rune on the chimney and then immediately look Southwest. Fly straight to the second rune away from the castle. Next head back Northeast toward the castle and overtop of the castle you will see the last rune in a field to the East.</t>
  </si>
  <si>
    <t>After activating the ancient magic hotspot, destroy the vines covering the front door with fire and head inside. Destroy the crates and boxes to your right as soon as you enter and crawl into the little space and collect your first rune. Next fly to the top of the castle on your broom and you will see the second rune on a balcony. From the second rune head down the balcony to the West and you will see the last rune on a platform below you can fly to.</t>
  </si>
  <si>
    <t>After activating the ancient magic hotspot, head down the stairs and you will stumble into the first rune. Head Southeast on your broom to the broken portion or castle where you will see the second rune on top. Head down the ladder on this platform to reach the final rune of this hotspot.</t>
  </si>
  <si>
    <t>After activating the ancient magic hotspot, head up the ladder straight ahead near the building opening and collect the run on the platform above. Continue up the next subsequent ladders until you reach the top balcony where you can climb on to the upper portion of the building where you will see the second rune (you will need to use your broom or fire on the wall to get rid of the plants so you can climb up). Head on to the balcony to the Northeast where there is a chest and look to the Southeast. attack the hook holding the pallet of rocks and jump to the balcony ahead where you will grab your third rune.</t>
  </si>
  <si>
    <t>After activating the ancient magic hotspot head East out of the castle straight to the first rune. Beyond that small rubble and beyond the River Trolls you will see another rune to the East. The last rune is on the top level of the destroyed castle to the North of where you started this hotspot.</t>
  </si>
  <si>
    <t>After activating the ancient magic hotspot head under the arch of the building and head to the left where you can climb the platforms. Make your way up the platforms and on the fourth platform you will collect the first rune. Continue on the platform and jump off straight ahead to the West and when you land you should be outside a door covered in vines. Burn them and head inside to collect this rune. Finally head up the stairs across the courtyard to the Southeast and climb the platforms ahead of you to get to the top landing where you will find the final rune for this hotspot.</t>
  </si>
  <si>
    <t>After activating the ancient magic hotspot, use your broom to fly into the broken roof.  and look for the rune on the top floor. Next fly down to the second level where you will find the second rune. Next fly down to the bottom floor and get off your broom. Make your way toward the back room  and look at the wall to the left. Use Depulso to knock down the wall and give you access to the third rune.</t>
  </si>
  <si>
    <t>After activating the ancient magic hotspot, head across the bridge and into the hole in the wall of the castle on the left after using Depulso on the wood covering the bottom half of the wall. Jump across to the platform and climb up for the first rune. Head back outside and look at the building to the South and use your broom to fly through the small opening in the roof of the main building and you will see this rune on the second floor landing. Drop down to the East and face the wall to the North that has the rune on the other side. To get the vines to go up and stay up long enough you will need to use a fire spell and run into the vines as they go up so you can sneak under them before they grow back. Once on the other side of the vines simply collect the final rune of this hotspot.</t>
  </si>
  <si>
    <t>After activating the ancient magic hotspot simply fly up to the first rune that it showed you on your broom. Next fly up to the other side of the archway where you will see a landing that has a gate to the inside of the archway on it. Land there and use Alohamora (Level 3 Required) on the locked gate to open the door and collect this rune. Next head back out of the room and head to the West corner of the platform and look down into the water where you will see the run on a boat floating in the river. Fly down and grab this final rune for this hotspot.</t>
  </si>
  <si>
    <t>After activating the ancient magic hotspot fly up to the rune on the right. Next fly to the platform to the West and attack the hook holding the pallet of rocks. Drop down and use Depulso on the mechanism to open the gate straight ahead of you. Head inside and collect the second rune. Head back out and immediately go to the right and follow the room until you can’t anymore. Hop on your broom and go up until you see the relic on a platform above you.</t>
  </si>
  <si>
    <t>After activating the ancient magic hotspot, fly your broom up to the first relic it showed you (You can’t mount your broom inside the building but if you step outside and mount your broom you can go back inside flying). Head up to the top landing and you will see the second rune on the top platform on the South side of the manor. For the last rune head up to the highest portion of the manor on your broom and you can collect it in front of the frog statue.</t>
  </si>
  <si>
    <t>After activating the ancient magic hotspot head all the way up to the top of tower by scaling the broken stairs. You will find the first rune making your way up the stairs near a door vined off. Leave the door blocked off and instead continue climbing upward. At the top you will find the second rune on a point in the corner of the top landing. Drop back down and climb on top of the edge of the North wall and look down below you where you will see the final rune on balcony below you. Hop on your broom and float down to the final rune.</t>
  </si>
  <si>
    <t>All Enemies</t>
  </si>
  <si>
    <t>Ancient Magic Enemies</t>
  </si>
  <si>
    <t>Quest linked</t>
  </si>
  <si>
    <t>Dugbog</t>
  </si>
  <si>
    <t>Stoneback Dugbog</t>
  </si>
  <si>
    <t>Bogs, Dugbog nests</t>
  </si>
  <si>
    <t>Stoneback</t>
  </si>
  <si>
    <t>Great Spinned Dugbog</t>
  </si>
  <si>
    <t>Great Spined</t>
  </si>
  <si>
    <t>Cottongrass Dugbog</t>
  </si>
  <si>
    <t>Cottongrass</t>
  </si>
  <si>
    <t>Ashwinder</t>
  </si>
  <si>
    <t>Ashwinder Duellist</t>
  </si>
  <si>
    <t>Bandit camps, Battle arenas</t>
  </si>
  <si>
    <t>Duellist</t>
  </si>
  <si>
    <t>Ashwinder Scout</t>
  </si>
  <si>
    <t>Scout</t>
  </si>
  <si>
    <t>Ashwinder Assassin</t>
  </si>
  <si>
    <t>Assassin</t>
  </si>
  <si>
    <t>Ashwinder Ranger</t>
  </si>
  <si>
    <t>Ranger</t>
  </si>
  <si>
    <t>Ashwinder Soldier</t>
  </si>
  <si>
    <t>Soldier</t>
  </si>
  <si>
    <t>Ashwinder Executioner</t>
  </si>
  <si>
    <t>Executioner</t>
  </si>
  <si>
    <t>Poacher</t>
  </si>
  <si>
    <t>Poacher Duellist</t>
  </si>
  <si>
    <t>Poacher Tracker</t>
  </si>
  <si>
    <t>Tracker</t>
  </si>
  <si>
    <t>Poacher Animagus</t>
  </si>
  <si>
    <t>Animagus</t>
  </si>
  <si>
    <t>Poacher Ranger</t>
  </si>
  <si>
    <t>Poacher Stalker</t>
  </si>
  <si>
    <t>Stalker</t>
  </si>
  <si>
    <t>Poacher Executioner</t>
  </si>
  <si>
    <t>Loyalist</t>
  </si>
  <si>
    <t>Loyalist Assassin</t>
  </si>
  <si>
    <t>Mining areas</t>
  </si>
  <si>
    <t>Loyalist Commander</t>
  </si>
  <si>
    <t>Commander</t>
  </si>
  <si>
    <t>Loyalist Sentinel</t>
  </si>
  <si>
    <t>Sentinel</t>
  </si>
  <si>
    <t>Loyalist Warrior</t>
  </si>
  <si>
    <t>Warrior</t>
  </si>
  <si>
    <t>Loyalist Ranger</t>
  </si>
  <si>
    <t xml:space="preserve">Infamous Foe         </t>
  </si>
  <si>
    <t>Venomous Spider</t>
  </si>
  <si>
    <t>Alisa Travers</t>
  </si>
  <si>
    <t>Side quest Cursed Tomb Treasure</t>
  </si>
  <si>
    <t>Scurriour</t>
  </si>
  <si>
    <t>Forbidden forest, battle arenas, spider nests</t>
  </si>
  <si>
    <t>Death's Shadow</t>
  </si>
  <si>
    <t>Story</t>
  </si>
  <si>
    <t>Main quest Niamh Fitzgerald's trial</t>
  </si>
  <si>
    <t>Ambusher</t>
  </si>
  <si>
    <t>Rampant Dugbog</t>
  </si>
  <si>
    <t>Infamous Foe</t>
  </si>
  <si>
    <t>Shooter</t>
  </si>
  <si>
    <t>Gwendolyn Zhou</t>
  </si>
  <si>
    <t>Matriarch</t>
  </si>
  <si>
    <t>Tempeste Thorne</t>
  </si>
  <si>
    <t>Thornback Spider</t>
  </si>
  <si>
    <t>Iona Morgan</t>
  </si>
  <si>
    <t>Silvanus Selwyn</t>
  </si>
  <si>
    <t>Clagmar Coast, Clagmar Castle</t>
  </si>
  <si>
    <t>Infamous Foe Side quest: Sacking Selwyn</t>
  </si>
  <si>
    <t>Dunstan Trinity</t>
  </si>
  <si>
    <t>Catrin Haggarty</t>
  </si>
  <si>
    <t>Pergit</t>
  </si>
  <si>
    <t>North Hogwarts, Korrow Ruins</t>
  </si>
  <si>
    <t>Side Quest: the tale of Rowland Oakes</t>
  </si>
  <si>
    <t>Troll</t>
  </si>
  <si>
    <t>Bergruff the Bludgeoner</t>
  </si>
  <si>
    <t>Forest</t>
  </si>
  <si>
    <t>Troll lairs</t>
  </si>
  <si>
    <t>Grodbik</t>
  </si>
  <si>
    <t>Marunweem Lake, Coastal mine</t>
  </si>
  <si>
    <t>Mountain</t>
  </si>
  <si>
    <t>Ogbert the Odd</t>
  </si>
  <si>
    <t>River</t>
  </si>
  <si>
    <t>Bardolph Beaumont's Corpse</t>
  </si>
  <si>
    <t>Infamous Foe, Side quest brother's keeper</t>
  </si>
  <si>
    <t>Other</t>
  </si>
  <si>
    <t>Lord of the Manor</t>
  </si>
  <si>
    <t>Side Quest: cursed tomb treasure</t>
  </si>
  <si>
    <t>Mongrel</t>
  </si>
  <si>
    <t>Forbidden forest</t>
  </si>
  <si>
    <t>The Absconder</t>
  </si>
  <si>
    <t>Dark Mongrel</t>
  </si>
  <si>
    <t>Dark Mongrel nests</t>
  </si>
  <si>
    <t>The Insatiable Spider</t>
  </si>
  <si>
    <t>Forbidden Forest, battle arenas</t>
  </si>
  <si>
    <t>Inferius</t>
  </si>
  <si>
    <t>Treasure vaults, Inferi nests</t>
  </si>
  <si>
    <t>Quagmire Troll</t>
  </si>
  <si>
    <t>Alexandra's Troll</t>
  </si>
  <si>
    <t>The Riparian Troll</t>
  </si>
  <si>
    <t>The Grim</t>
  </si>
  <si>
    <t>The White Wolf</t>
  </si>
  <si>
    <t>Acromantula</t>
  </si>
  <si>
    <t>Spiders</t>
  </si>
  <si>
    <t>Venomous Scurriour</t>
  </si>
  <si>
    <t>Venomous Hatchling</t>
  </si>
  <si>
    <t>Venomous Ambusher</t>
  </si>
  <si>
    <t>Venomous Shooter</t>
  </si>
  <si>
    <t>Venomous Matriarch</t>
  </si>
  <si>
    <t>Thornback Scurriour</t>
  </si>
  <si>
    <t>Thornback Hatchling</t>
  </si>
  <si>
    <t>Thornback Ambusher</t>
  </si>
  <si>
    <t>Thornback Shooter</t>
  </si>
  <si>
    <t>Thornback Matriarch</t>
  </si>
  <si>
    <t>Pensieve</t>
  </si>
  <si>
    <t>Pensieve Guardian</t>
  </si>
  <si>
    <t>Pensieve Sentry</t>
  </si>
  <si>
    <t>Pensieve Sentinel</t>
  </si>
  <si>
    <t>Pensieve Protector</t>
  </si>
  <si>
    <t>Trolls</t>
  </si>
  <si>
    <t>Armoured Troll</t>
  </si>
  <si>
    <t>Troll Lairs</t>
  </si>
  <si>
    <t>Fighter Troll</t>
  </si>
  <si>
    <t>Fortified Troll</t>
  </si>
  <si>
    <t>Death's Troll</t>
  </si>
  <si>
    <t>Main quest: Niamh Fitzgerald's Trial</t>
  </si>
  <si>
    <t>Forest Troll</t>
  </si>
  <si>
    <t>Mountain Troll</t>
  </si>
  <si>
    <t>River Troll</t>
  </si>
  <si>
    <t>Mongrels</t>
  </si>
  <si>
    <t>Dark Mongrel Nests</t>
  </si>
  <si>
    <t>Death's Dark Mongrel</t>
  </si>
  <si>
    <t>Mongrel (not in collection)</t>
  </si>
  <si>
    <t>Sebastian's questline</t>
  </si>
  <si>
    <t>Mannequin</t>
  </si>
  <si>
    <t>Playstation only</t>
  </si>
  <si>
    <t>Fastidios Monster</t>
  </si>
  <si>
    <t>Appearances Collections</t>
  </si>
  <si>
    <t>Challenges</t>
  </si>
  <si>
    <t>Additional Content</t>
  </si>
  <si>
    <t>Exploration</t>
  </si>
  <si>
    <t>Zonko’s Chief Prankster Coat</t>
  </si>
  <si>
    <t>Beast Rescuer Robe</t>
  </si>
  <si>
    <t>Shopkeeper's Coat</t>
  </si>
  <si>
    <t>Thief's Coat</t>
  </si>
  <si>
    <t>Starry-Eyed Seer’s Cape</t>
  </si>
  <si>
    <t>Venomous Tentacula Robe</t>
  </si>
  <si>
    <t>Dark Arts Robe</t>
  </si>
  <si>
    <t>Ashwinder Outfit</t>
  </si>
  <si>
    <t>Highlander Explorer Cloak</t>
  </si>
  <si>
    <t>Treasure-Seeker’s Longcoat</t>
  </si>
  <si>
    <t>House Fan-atic School Robe</t>
  </si>
  <si>
    <t>Legendary Cape</t>
  </si>
  <si>
    <t>Authentic Historian’s Uniform</t>
  </si>
  <si>
    <t>Beaked Skull Mask</t>
  </si>
  <si>
    <t>Quidditch Captain’s Cape</t>
  </si>
  <si>
    <t>Herodiana’s Cape</t>
  </si>
  <si>
    <t>Dark Arts Mask</t>
  </si>
  <si>
    <t>Autumn Festival Coat</t>
  </si>
  <si>
    <t>Mermaid Mask</t>
  </si>
  <si>
    <t>Duellist's Mask</t>
  </si>
  <si>
    <t>Spider Slayer Armour</t>
  </si>
  <si>
    <t>Niffler Mask</t>
  </si>
  <si>
    <t>Dark Arts Gloves</t>
  </si>
  <si>
    <t>Top of the Class Cloak</t>
  </si>
  <si>
    <t>Dragonhide Herbologist Gloves</t>
  </si>
  <si>
    <t>Shopkeeper's Top Hat</t>
  </si>
  <si>
    <t>Lucky Leprechaun Overcoat</t>
  </si>
  <si>
    <t>Ashwinder Skull Gloves</t>
  </si>
  <si>
    <t>Dark Arts Hat</t>
  </si>
  <si>
    <t>Hogwarts Regalia Robe</t>
  </si>
  <si>
    <t>Treasure-Seeker’s Gloves</t>
  </si>
  <si>
    <t>Dark Arts Garrison Hat</t>
  </si>
  <si>
    <t>Dragonhide Protector’s Cloak</t>
  </si>
  <si>
    <t>Summoner’s Court Champion Gloves</t>
  </si>
  <si>
    <t>Dark Arts Scarf</t>
  </si>
  <si>
    <t>Tailored Tailcoat</t>
  </si>
  <si>
    <t>Goblin-Made Helmet</t>
  </si>
  <si>
    <t>Dark Arts Ensemble</t>
  </si>
  <si>
    <t>Fashionable Dress Robes</t>
  </si>
  <si>
    <t>Troll Hat</t>
  </si>
  <si>
    <t>Shopkeeper's Ensemble</t>
  </si>
  <si>
    <t>Legendary Mask</t>
  </si>
  <si>
    <t>Treasure-Seeker’s Bicorne Hat</t>
  </si>
  <si>
    <t>Hogwarts Regalia Spectacles</t>
  </si>
  <si>
    <t>Potioneer’s Cap</t>
  </si>
  <si>
    <t>Bookish Half-Rim Spectacles</t>
  </si>
  <si>
    <t>Herodiana’s Cap</t>
  </si>
  <si>
    <t>Zonko’s Chief Prankster Spectacles</t>
  </si>
  <si>
    <t>Niffler Fur-Lined Hat</t>
  </si>
  <si>
    <t>Avenging Wolf Mask</t>
  </si>
  <si>
    <t>Handcrafted Necklace</t>
  </si>
  <si>
    <t>Avenging Owl Mask</t>
  </si>
  <si>
    <t>Treasure-Seeker’s Scarf</t>
  </si>
  <si>
    <t>Legendary Masquerade Mask</t>
  </si>
  <si>
    <t>Crossed Wands Champion Garb</t>
  </si>
  <si>
    <t>Avenging Raven Mask</t>
  </si>
  <si>
    <t>Debonair Socialite Ensemble</t>
  </si>
  <si>
    <t>Demiguise Mask</t>
  </si>
  <si>
    <t>Treasure-Seeker’s Attire</t>
  </si>
  <si>
    <t>Legendary Gloves</t>
  </si>
  <si>
    <t>Herodiana’s Attire</t>
  </si>
  <si>
    <t>Highland Explorer Gloves</t>
  </si>
  <si>
    <t>Bubotuber Harvesting Attire</t>
  </si>
  <si>
    <t>Quidditch Captain’s Gloves</t>
  </si>
  <si>
    <t>Mermish Liaison Uniform</t>
  </si>
  <si>
    <t>Lucky Leprechaun Gloves</t>
  </si>
  <si>
    <t>Cobalt Regalia</t>
  </si>
  <si>
    <t>Hogwarts Regalia Gloves</t>
  </si>
  <si>
    <t>House uniform</t>
  </si>
  <si>
    <t>Highland Explorer Cap</t>
  </si>
  <si>
    <t>Quidditch Captain’s Helmet</t>
  </si>
  <si>
    <t>Halloween Pumpkin Mask</t>
  </si>
  <si>
    <t>Spider Slayer Helmet</t>
  </si>
  <si>
    <t>Hogwarts Regalia Hat</t>
  </si>
  <si>
    <t>Officer’s Hat</t>
  </si>
  <si>
    <t>Zonko’s Chief Prankster Hat</t>
  </si>
  <si>
    <t>Lucky Leprechaun Hat</t>
  </si>
  <si>
    <t>Stone Necklace</t>
  </si>
  <si>
    <t>Top of the Class Scarf</t>
  </si>
  <si>
    <t>Starry-Eyed Seer’s Scarf</t>
  </si>
  <si>
    <t>Legendary Armored Attire</t>
  </si>
  <si>
    <t>Highland Explorer Garb</t>
  </si>
  <si>
    <t>Top of the Class Ensemble</t>
  </si>
  <si>
    <t>Zonko’s Chief Prankster Ensemble</t>
  </si>
  <si>
    <t>Quidditch Captain’s Uniform</t>
  </si>
  <si>
    <t>Secret Solver’s Bathing Costume</t>
  </si>
  <si>
    <t>Starry-Eyed Seer’s Ensemble</t>
  </si>
  <si>
    <t>Hogwarts Regalia Ensemble</t>
  </si>
  <si>
    <t>Protector’s Ensemble</t>
  </si>
  <si>
    <t>Officer’s Uniform</t>
  </si>
  <si>
    <t>Lucky Leprechaun Ensemble</t>
  </si>
  <si>
    <t>Other Appearances</t>
  </si>
  <si>
    <t>Handwear</t>
  </si>
  <si>
    <t>Facewear</t>
  </si>
  <si>
    <t>Headwear</t>
  </si>
  <si>
    <t>Neckwear</t>
  </si>
  <si>
    <t>Checked Gloves</t>
  </si>
  <si>
    <t>Sanguine Mask</t>
  </si>
  <si>
    <t>Black Bowler Hat</t>
  </si>
  <si>
    <t>Striped House Colour Scarf</t>
  </si>
  <si>
    <t>Black Leather Gloves</t>
  </si>
  <si>
    <t>Silver Rimmed Circular Spectacles</t>
  </si>
  <si>
    <t>Dark Plaid Fedora</t>
  </si>
  <si>
    <t>Neapolitan Striped Scarf</t>
  </si>
  <si>
    <t>Green Striped Gloves</t>
  </si>
  <si>
    <t>Gold Rimmed Circular Spectacles</t>
  </si>
  <si>
    <t>Bloodred Fedora</t>
  </si>
  <si>
    <t>Navigator's Scarf</t>
  </si>
  <si>
    <t>Green Gingham Gloves</t>
  </si>
  <si>
    <t>Gold Rimmed Half-Moon Spectacles</t>
  </si>
  <si>
    <t>High Society Fedora</t>
  </si>
  <si>
    <t>Golden Snitch Scarf</t>
  </si>
  <si>
    <t>Blue Leather Gloves</t>
  </si>
  <si>
    <t>Gold Rimmed Hexagonal Spectacles</t>
  </si>
  <si>
    <t>Flora Fedora</t>
  </si>
  <si>
    <t>Dusky Wool Scarf</t>
  </si>
  <si>
    <t>Brown Leather Gloves</t>
  </si>
  <si>
    <t>Silver Spectacles</t>
  </si>
  <si>
    <t>First-Year Cap</t>
  </si>
  <si>
    <t>Silver Scarf</t>
  </si>
  <si>
    <t>Elf-Made Ivory Gloves</t>
  </si>
  <si>
    <t>Silver Half-Rim Spectacles</t>
  </si>
  <si>
    <t>Fur-Lined Cap</t>
  </si>
  <si>
    <t>Fringed House Scarf</t>
  </si>
  <si>
    <t>Black Fingerless Gloves</t>
  </si>
  <si>
    <t>Asylum Mask</t>
  </si>
  <si>
    <t>Sheepskin Winter Hat</t>
  </si>
  <si>
    <t>House Emblem Scarf</t>
  </si>
  <si>
    <t>Roughhouser Gloves</t>
  </si>
  <si>
    <t>Ceramic Mask</t>
  </si>
  <si>
    <t>Stylish Top Hat</t>
  </si>
  <si>
    <t>Loosened House Emblem Scarf</t>
  </si>
  <si>
    <t>Sage Embellished Gloves</t>
  </si>
  <si>
    <t>Gold Wooden Spectacles</t>
  </si>
  <si>
    <t>Nomad Hat</t>
  </si>
  <si>
    <t>Tartan Sunrise Scarf</t>
  </si>
  <si>
    <t>Brown Leather Fingerless Gloves</t>
  </si>
  <si>
    <t>Silver Wooden Spectacles</t>
  </si>
  <si>
    <t>Tasseled Kufi</t>
  </si>
  <si>
    <t>Brown Palmette Scarf</t>
  </si>
  <si>
    <t>Hunter Fingerless Gloves</t>
  </si>
  <si>
    <t>Orange Eye of Newt Spectacles</t>
  </si>
  <si>
    <t>Blue Nightcap</t>
  </si>
  <si>
    <t>Teal Palmette Scarf</t>
  </si>
  <si>
    <t>Mahogany Fingerless Gloves</t>
  </si>
  <si>
    <t>Quidditch Goggles</t>
  </si>
  <si>
    <t>Tan Nightcap</t>
  </si>
  <si>
    <t>Light Desert Scarf</t>
  </si>
  <si>
    <t>Teal Fingerless Gloves</t>
  </si>
  <si>
    <t>Gold Dragon-Eyed Spectacles</t>
  </si>
  <si>
    <t>Light Herbologist Hat</t>
  </si>
  <si>
    <t>Black Rivet Gloves</t>
  </si>
  <si>
    <t>Blue Solar Protection Spectacles</t>
  </si>
  <si>
    <t>Dark Herbologist Hat</t>
  </si>
  <si>
    <t>Cerulean Rivet Gloves</t>
  </si>
  <si>
    <t>Solar Protection Spectacles</t>
  </si>
  <si>
    <t>Faerie Cap</t>
  </si>
  <si>
    <t>Cedar Rivet Gloves</t>
  </si>
  <si>
    <t>Blue Four Eyes Spectacles</t>
  </si>
  <si>
    <t>Dark Sun Hat</t>
  </si>
  <si>
    <t>Forest Rivet Gloves</t>
  </si>
  <si>
    <t>Curious Silver Spectacles</t>
  </si>
  <si>
    <t>Classic Sorceror Hat</t>
  </si>
  <si>
    <t>Burgundy Quidditch Gloves</t>
  </si>
  <si>
    <t>Purple Dragon-Eyed Spectacles</t>
  </si>
  <si>
    <t>Forest Sorceror Hat</t>
  </si>
  <si>
    <t>Crimson Quidditch Gloves</t>
  </si>
  <si>
    <t>Brown Eye of Newt Spectacles</t>
  </si>
  <si>
    <t>Leather Flatcap</t>
  </si>
  <si>
    <t>Ochre Quidditch Gloves</t>
  </si>
  <si>
    <t>Solar Protection Goggles</t>
  </si>
  <si>
    <t>Dark Flatcap</t>
  </si>
  <si>
    <t>Grey Quidditch Gloves</t>
  </si>
  <si>
    <t>Frameless Tinted Spectacles</t>
  </si>
  <si>
    <t>Verdant Hat</t>
  </si>
  <si>
    <t>Unbeatable Quidditch Gloves</t>
  </si>
  <si>
    <t>Silver Four Eyes Spectacles</t>
  </si>
  <si>
    <t>High Top Hot</t>
  </si>
  <si>
    <t>Outland Dueling Gloves</t>
  </si>
  <si>
    <t>Patterned Turban</t>
  </si>
  <si>
    <t>Rugged Dueling Gloves</t>
  </si>
  <si>
    <t>Grey Nightcap</t>
  </si>
  <si>
    <t>Stinger Dueling Gloves</t>
  </si>
  <si>
    <t>Blue Flatcap</t>
  </si>
  <si>
    <t>Refined Dueling Gloves</t>
  </si>
  <si>
    <t>Indigo Sorcerer Hat</t>
  </si>
  <si>
    <t>Dark Arts Dueling Gloves</t>
  </si>
  <si>
    <t>Sleek Sorcerer Hat</t>
  </si>
  <si>
    <t>Sleek Dueling Gloves</t>
  </si>
  <si>
    <t>Whimsical Sorcerer Hat</t>
  </si>
  <si>
    <t>Ornate Ebony Gloves</t>
  </si>
  <si>
    <t>Mauve Beret</t>
  </si>
  <si>
    <t>Ornate Juniper Gloves</t>
  </si>
  <si>
    <t>Secret Solver's Tailor Hat</t>
  </si>
  <si>
    <t>Ornate Two-Tone Gloves</t>
  </si>
  <si>
    <t>Whimsical Night Cap</t>
  </si>
  <si>
    <t>Renaissance Cap</t>
  </si>
  <si>
    <t>Plum Sorcerer Hat</t>
  </si>
  <si>
    <t>Periwinkle Top Hat</t>
  </si>
  <si>
    <t>Striped Sleeping Cap</t>
  </si>
  <si>
    <t>Straw Sun Hat</t>
  </si>
  <si>
    <t>Pathwork Sorcerer Hat</t>
  </si>
  <si>
    <t>Striking Paisley hat</t>
  </si>
  <si>
    <t>Rustic Sleeping Cap</t>
  </si>
  <si>
    <t>Leather Sorcerer Hat</t>
  </si>
  <si>
    <t>Opulent Spider's Web Hat</t>
  </si>
  <si>
    <t>Fairy Green Sorcerer Hat</t>
  </si>
  <si>
    <t>Byzantine Beret</t>
  </si>
  <si>
    <t>Crimson Top Hat</t>
  </si>
  <si>
    <t>Lace Sorcerer Hat</t>
  </si>
  <si>
    <t>Conjurations Collections</t>
  </si>
  <si>
    <t xml:space="preserve">Exploration </t>
  </si>
  <si>
    <t>Vendor</t>
  </si>
  <si>
    <t>Bushes</t>
  </si>
  <si>
    <t>Benches</t>
  </si>
  <si>
    <t>Beast Feeder</t>
  </si>
  <si>
    <t>Billywig Hive</t>
  </si>
  <si>
    <t>Medium Ground Covering</t>
  </si>
  <si>
    <t>Fences</t>
  </si>
  <si>
    <t>Breeding Pen</t>
  </si>
  <si>
    <t>Magic Chime</t>
  </si>
  <si>
    <t>Dwellings</t>
  </si>
  <si>
    <t>Wizarding Portrait</t>
  </si>
  <si>
    <t>Beast Toybox</t>
  </si>
  <si>
    <t>Phoenix Statue</t>
  </si>
  <si>
    <t>Ruins</t>
  </si>
  <si>
    <t>Books and Cauldrons Shelf</t>
  </si>
  <si>
    <t>Chopping Stations</t>
  </si>
  <si>
    <t>Medium Constructed Decorations</t>
  </si>
  <si>
    <t>Chairs</t>
  </si>
  <si>
    <t>Dung Composters</t>
  </si>
  <si>
    <t>Small Vivarium Decorations</t>
  </si>
  <si>
    <t>Sinister Oddities Shelf</t>
  </si>
  <si>
    <t>Hopping Pots</t>
  </si>
  <si>
    <t>Lights</t>
  </si>
  <si>
    <t>Stag Skull Decoration</t>
  </si>
  <si>
    <t>Material Refiner</t>
  </si>
  <si>
    <t>Floor</t>
  </si>
  <si>
    <t>Dressing Screens</t>
  </si>
  <si>
    <t>Table with a Large Pot</t>
  </si>
  <si>
    <t>Lower Wall</t>
  </si>
  <si>
    <t>Erumpent Horn</t>
  </si>
  <si>
    <t>Potting Table with Two Large Pots</t>
  </si>
  <si>
    <t>Low Raised Floor</t>
  </si>
  <si>
    <t>Flower Box</t>
  </si>
  <si>
    <t>Tables with a Medium Pot</t>
  </si>
  <si>
    <t>Low Stone Stairs</t>
  </si>
  <si>
    <t>Herbology Tools</t>
  </si>
  <si>
    <t>Potting Table with Two Medium Pots</t>
  </si>
  <si>
    <t>Low Wall</t>
  </si>
  <si>
    <t>Gold Herbology Trophy</t>
  </si>
  <si>
    <t>Potting Tables with Three Medium Pots</t>
  </si>
  <si>
    <t>Low Arch</t>
  </si>
  <si>
    <t>Desk of Description</t>
  </si>
  <si>
    <t>Potting Table with Three Small Pots</t>
  </si>
  <si>
    <t>Archway</t>
  </si>
  <si>
    <t>Keg Shelf</t>
  </si>
  <si>
    <t>Potting Table with Five Small Pots</t>
  </si>
  <si>
    <t>Ruined Stairway</t>
  </si>
  <si>
    <t>Free Standing Light Fixtures</t>
  </si>
  <si>
    <t>Medium Potion Station</t>
  </si>
  <si>
    <t>Medium Raised Floor</t>
  </si>
  <si>
    <t>Enchanted Loom</t>
  </si>
  <si>
    <t>T-Shaped Potions Stations</t>
  </si>
  <si>
    <t>Medium Raised Floor Corner</t>
  </si>
  <si>
    <t>Mirrors</t>
  </si>
  <si>
    <t>Short Pillar</t>
  </si>
  <si>
    <t>Oddities Shelf</t>
  </si>
  <si>
    <t>Short Stairs</t>
  </si>
  <si>
    <t>Potting Table with a Small Pot</t>
  </si>
  <si>
    <t>Wall</t>
  </si>
  <si>
    <t>Small Potions Station</t>
  </si>
  <si>
    <t>High Archway</t>
  </si>
  <si>
    <t>Quidditch Board</t>
  </si>
  <si>
    <t>Ruined High Stairway</t>
  </si>
  <si>
    <t>Medium Rugs</t>
  </si>
  <si>
    <t>High Raised Floor</t>
  </si>
  <si>
    <t>Small Tables</t>
  </si>
  <si>
    <t>Tall Pillar</t>
  </si>
  <si>
    <t>Totem</t>
  </si>
  <si>
    <t>Tower</t>
  </si>
  <si>
    <t>Wooden Maiden</t>
  </si>
  <si>
    <t>Tower Spire</t>
  </si>
  <si>
    <t>Large Natural Terrain</t>
  </si>
  <si>
    <t>Natural Terrain</t>
  </si>
  <si>
    <t>Medium Ground Surfaces</t>
  </si>
  <si>
    <t>Trees</t>
  </si>
  <si>
    <t>Framed Portraits</t>
  </si>
  <si>
    <t>Moving Portraits</t>
  </si>
  <si>
    <t>Arm Chair</t>
  </si>
  <si>
    <t>Armillary Spheres</t>
  </si>
  <si>
    <t>Vivarium Landscape Paintings</t>
  </si>
  <si>
    <t>Bookcases</t>
  </si>
  <si>
    <t>Bookstand</t>
  </si>
  <si>
    <t>Cabinets</t>
  </si>
  <si>
    <t>Christmas Tree</t>
  </si>
  <si>
    <t>Circular Paintings</t>
  </si>
  <si>
    <t>Crests</t>
  </si>
  <si>
    <t>Desk</t>
  </si>
  <si>
    <t>Magical Diagrams</t>
  </si>
  <si>
    <t>Diricawl Statue</t>
  </si>
  <si>
    <t>Stuffed Toy Dragon</t>
  </si>
  <si>
    <t>Feline Plates</t>
  </si>
  <si>
    <t>Blank Square Frame</t>
  </si>
  <si>
    <t>Footstools</t>
  </si>
  <si>
    <t>Free Standing Clocks</t>
  </si>
  <si>
    <t>Frog Choir Stand</t>
  </si>
  <si>
    <t>Fwooper Statue</t>
  </si>
  <si>
    <t>Globes</t>
  </si>
  <si>
    <t>Giant Purple Toad Statue</t>
  </si>
  <si>
    <t>Graphorn Statue</t>
  </si>
  <si>
    <t>Jack-O-Lanterns</t>
  </si>
  <si>
    <t>Hippogriff Statue</t>
  </si>
  <si>
    <t>House Standing Banners</t>
  </si>
  <si>
    <t>House Wall Banners</t>
  </si>
  <si>
    <t>Mounted House-Elf Heads</t>
  </si>
  <si>
    <t>Four or Six Rules Placards</t>
  </si>
  <si>
    <t>One or Two Rules Placards</t>
  </si>
  <si>
    <t>Jobberknoll Statue</t>
  </si>
  <si>
    <t>Kneazle Statue</t>
  </si>
  <si>
    <t>Lanscape Paintings</t>
  </si>
  <si>
    <t>Painting</t>
  </si>
  <si>
    <t>Large Tables</t>
  </si>
  <si>
    <t>Huge Table</t>
  </si>
  <si>
    <t>Huge Decorated Table</t>
  </si>
  <si>
    <t>Large Decorated Tables</t>
  </si>
  <si>
    <t>Witch Mannequins</t>
  </si>
  <si>
    <t>Wizard Mannequins</t>
  </si>
  <si>
    <t>Medium Tables</t>
  </si>
  <si>
    <t>Medium Decorated Tables</t>
  </si>
  <si>
    <t>Wide Mirror</t>
  </si>
  <si>
    <t>Mooncalf Statue</t>
  </si>
  <si>
    <t>Totems</t>
  </si>
  <si>
    <t>Niffler Statue</t>
  </si>
  <si>
    <t>Ornamental Stands</t>
  </si>
  <si>
    <t>Decorated Ornamental Stands</t>
  </si>
  <si>
    <t>Magical Paintings</t>
  </si>
  <si>
    <t>Potioneer Tools Shelf</t>
  </si>
  <si>
    <t>Puffskein Statue</t>
  </si>
  <si>
    <t>Quidditch Equipment Shelf</t>
  </si>
  <si>
    <t>Large Square Rugs</t>
  </si>
  <si>
    <t>Large Rugs</t>
  </si>
  <si>
    <t>Small Rugs</t>
  </si>
  <si>
    <t>Skull and Candles Shelf</t>
  </si>
  <si>
    <t>Small-Framed Paintings</t>
  </si>
  <si>
    <t>Small Game Tables</t>
  </si>
  <si>
    <t>Square Shape Paintings</t>
  </si>
  <si>
    <t>Suits of Armour</t>
  </si>
  <si>
    <t>Taxidermy Wall Hangings</t>
  </si>
  <si>
    <t>Telescope</t>
  </si>
  <si>
    <t>Thestral Statue</t>
  </si>
  <si>
    <t>Three-Seater Sofas</t>
  </si>
  <si>
    <t>Unicorn Statue</t>
  </si>
  <si>
    <t>Wand Handle Collections</t>
  </si>
  <si>
    <t>Shell – Grey</t>
  </si>
  <si>
    <t>Arrow - Black</t>
  </si>
  <si>
    <t>Shell – Honey Brown</t>
  </si>
  <si>
    <t>Checkerboard - Brown</t>
  </si>
  <si>
    <t>Shell – Metallic</t>
  </si>
  <si>
    <t>Column - Beige</t>
  </si>
  <si>
    <t>Sabre – Brown</t>
  </si>
  <si>
    <t>Orbicular - Violet</t>
  </si>
  <si>
    <t>Sabre – Grey</t>
  </si>
  <si>
    <t>Avian - Grey</t>
  </si>
  <si>
    <t>Sabre – Ash Brown</t>
  </si>
  <si>
    <t>Arrow – Pink Swirl</t>
  </si>
  <si>
    <t>Arrow – Brown</t>
  </si>
  <si>
    <t>Basketweave – Black</t>
  </si>
  <si>
    <t>Basketweave – Red</t>
  </si>
  <si>
    <t>Basketweave – Blue</t>
  </si>
  <si>
    <t>Checkerboard – Teal</t>
  </si>
  <si>
    <t>Checkerboard – Blue</t>
  </si>
  <si>
    <t>Corkscrew – Light and Dark Brown</t>
  </si>
  <si>
    <t>Corkscrew – Teal Blue</t>
  </si>
  <si>
    <t>Corkscrew – Brown</t>
  </si>
  <si>
    <t>Regal – Pink</t>
  </si>
  <si>
    <t>Regal – Blue</t>
  </si>
  <si>
    <t>Regal – Black</t>
  </si>
  <si>
    <t>Column – Teal and Brown</t>
  </si>
  <si>
    <t>Column – Dark Brown</t>
  </si>
  <si>
    <t>Orbicular – Brown</t>
  </si>
  <si>
    <t>Orbicular – Gold</t>
  </si>
  <si>
    <t>Swirl – Lilac</t>
  </si>
  <si>
    <t>Swirl – Brown</t>
  </si>
  <si>
    <t>Swirl – Dark Grey</t>
  </si>
  <si>
    <t>Imperial – Brown and Gold</t>
  </si>
  <si>
    <t>Imperial – Grey and Silver</t>
  </si>
  <si>
    <t>Imperial – Grey and Bronze</t>
  </si>
  <si>
    <t>Celestial – Dark Grey</t>
  </si>
  <si>
    <t>Celestial – Blue</t>
  </si>
  <si>
    <t>Celestial – Light Grey</t>
  </si>
  <si>
    <t>Botanical – Gold Leaf</t>
  </si>
  <si>
    <t>Botanical – Bronze Leaf</t>
  </si>
  <si>
    <t>Botanical – Silver Leaf</t>
  </si>
  <si>
    <t>Avian – Brown</t>
  </si>
  <si>
    <t>Avian – Beige</t>
  </si>
  <si>
    <t>Traits Collections</t>
  </si>
  <si>
    <t>Unforgivable 1</t>
  </si>
  <si>
    <t>Trait</t>
  </si>
  <si>
    <t>Challenge</t>
  </si>
  <si>
    <t>Scorching 1</t>
  </si>
  <si>
    <t>Unforgivable 2</t>
  </si>
  <si>
    <t>Protego shielding 1</t>
  </si>
  <si>
    <t>Defeat 40 Dark Mages</t>
  </si>
  <si>
    <t>Unforgivable 3</t>
  </si>
  <si>
    <t>Protego shielding 2</t>
  </si>
  <si>
    <t>Defeat 70 Dark Mages</t>
  </si>
  <si>
    <t>Concentration 1</t>
  </si>
  <si>
    <t>Protego shielding 3</t>
  </si>
  <si>
    <t>Defeat 100 Dark Mages</t>
  </si>
  <si>
    <t>Concentration 2</t>
  </si>
  <si>
    <t>Amphibial Protection 1</t>
  </si>
  <si>
    <t>Defeat 5 Dugbogs</t>
  </si>
  <si>
    <t>Concentration 3</t>
  </si>
  <si>
    <t>Amphibial Protection 2</t>
  </si>
  <si>
    <t>Defeat 10 Dugbogs</t>
  </si>
  <si>
    <t>Ambush 1</t>
  </si>
  <si>
    <t>Amphibial Protection 3</t>
  </si>
  <si>
    <t>Defeat 20 Dugbogs</t>
  </si>
  <si>
    <t>Ambush 2</t>
  </si>
  <si>
    <t>Goblin-Silver resistance 1</t>
  </si>
  <si>
    <t>Defeat 30 Goblins</t>
  </si>
  <si>
    <t>Ambush 3</t>
  </si>
  <si>
    <t>Goblin-Silver resistance 2</t>
  </si>
  <si>
    <t>Defeat 60 Goblins</t>
  </si>
  <si>
    <t>Ancient magic focus 1</t>
  </si>
  <si>
    <t>Goblin-Silver resistance 3</t>
  </si>
  <si>
    <t>Defeat 100 Goblins</t>
  </si>
  <si>
    <t>Ancient magic focus 2</t>
  </si>
  <si>
    <t>Necromantic protection 1</t>
  </si>
  <si>
    <t>Defeat 10 Inferi</t>
  </si>
  <si>
    <t>Ancient magic focus 3</t>
  </si>
  <si>
    <t>Necromantic protection 2</t>
  </si>
  <si>
    <t>Defeat 20 Inferi</t>
  </si>
  <si>
    <t>Fangs 1</t>
  </si>
  <si>
    <t>Necromantic protection 3</t>
  </si>
  <si>
    <t>Defeat 36 Inferi</t>
  </si>
  <si>
    <t>Fangs 2</t>
  </si>
  <si>
    <t>Anti-venom 1</t>
  </si>
  <si>
    <t>Defeat 40 Spiders</t>
  </si>
  <si>
    <t>Fangs 3</t>
  </si>
  <si>
    <t>Anti-venom 2</t>
  </si>
  <si>
    <t>Defeat 70 Spiders</t>
  </si>
  <si>
    <t>Herbology 1</t>
  </si>
  <si>
    <t>Anti-venom 3</t>
  </si>
  <si>
    <t>Defeat 100 Spiders</t>
  </si>
  <si>
    <t>Herbology 2</t>
  </si>
  <si>
    <t>Cushioning 1</t>
  </si>
  <si>
    <t>Defeat 5 Trolls</t>
  </si>
  <si>
    <t>Herbology 3</t>
  </si>
  <si>
    <t>Cushioning 2</t>
  </si>
  <si>
    <t>Defeat 10 Trolls</t>
  </si>
  <si>
    <t>Venom 1</t>
  </si>
  <si>
    <t>Cushioning 3</t>
  </si>
  <si>
    <t>Defeat 15 Trolls</t>
  </si>
  <si>
    <t>Venom 2</t>
  </si>
  <si>
    <t>Lupus protection 1</t>
  </si>
  <si>
    <t>Defeat 10 Mongrels</t>
  </si>
  <si>
    <t>Venom 3</t>
  </si>
  <si>
    <t>Lupus protection 2</t>
  </si>
  <si>
    <t>Defeat 20 Mongrels</t>
  </si>
  <si>
    <t>Explosive 1</t>
  </si>
  <si>
    <t>Lupus protection 3</t>
  </si>
  <si>
    <t>Defeat 30 Mongrels</t>
  </si>
  <si>
    <t>Explosive 2</t>
  </si>
  <si>
    <t>Ancient magic 1</t>
  </si>
  <si>
    <t>Upgrade your gear 5 times</t>
  </si>
  <si>
    <t>Explosive 3</t>
  </si>
  <si>
    <t>Ancient magic 2</t>
  </si>
  <si>
    <t>Upgrade your gear 10 times</t>
  </si>
  <si>
    <t>Destruction 1</t>
  </si>
  <si>
    <t>Ancient magic 3</t>
  </si>
  <si>
    <t>Upgrade your gear 15 times</t>
  </si>
  <si>
    <t>Destruction 2</t>
  </si>
  <si>
    <t>Destruction 3</t>
  </si>
  <si>
    <t>Cruelty 1</t>
  </si>
  <si>
    <t>Cruelty 2</t>
  </si>
  <si>
    <t>Cruelty 3</t>
  </si>
  <si>
    <t>Laceration 1</t>
  </si>
  <si>
    <t>Laceration 2</t>
  </si>
  <si>
    <t>Laceration 3</t>
  </si>
  <si>
    <t>Disarming 1</t>
  </si>
  <si>
    <t>Disarming 2</t>
  </si>
  <si>
    <t>Disarming 3</t>
  </si>
  <si>
    <t>Manipulation 1</t>
  </si>
  <si>
    <t>Manipulation 2</t>
  </si>
  <si>
    <t>Manipulation 3</t>
  </si>
  <si>
    <t>Scorching 2</t>
  </si>
  <si>
    <t>Scorching 3</t>
  </si>
  <si>
    <t>Deafening 1</t>
  </si>
  <si>
    <t>Deafening 2</t>
  </si>
  <si>
    <t>Deafening 3</t>
  </si>
  <si>
    <t>Control 1</t>
  </si>
  <si>
    <t>Control 2</t>
  </si>
  <si>
    <t>Control 3</t>
  </si>
  <si>
    <t>Binding 1</t>
  </si>
  <si>
    <t>Binding 2</t>
  </si>
  <si>
    <t>Binding 3</t>
  </si>
  <si>
    <t>Brooom Collections</t>
  </si>
  <si>
    <t>From</t>
  </si>
  <si>
    <t>Cost</t>
  </si>
  <si>
    <t>Aeromancer Broom</t>
  </si>
  <si>
    <t>Rohan Prakash poidsear coast</t>
  </si>
  <si>
    <t>Lucky swift broom</t>
  </si>
  <si>
    <t>Pop balloons</t>
  </si>
  <si>
    <t>2 balloon sets</t>
  </si>
  <si>
    <t>Ember Dash Broom</t>
  </si>
  <si>
    <t>Spintwiches Hogsmeade</t>
  </si>
  <si>
    <t>Night Danger Broom</t>
  </si>
  <si>
    <t>5 balloon sets</t>
  </si>
  <si>
    <t>Family Antique Broom</t>
  </si>
  <si>
    <t>Priya Treadwell Feldcroft</t>
  </si>
  <si>
    <t>Wild Fire Broom</t>
  </si>
  <si>
    <t>10 balloon sets</t>
  </si>
  <si>
    <t>Hogwarts House Broom</t>
  </si>
  <si>
    <t>Bright Spark Broom</t>
  </si>
  <si>
    <t>15 balloon sets</t>
  </si>
  <si>
    <t>Moon Trimmer Broom</t>
  </si>
  <si>
    <t>Silver Arrow Broom</t>
  </si>
  <si>
    <t>Arn Hogwarts Valley (sidequest)</t>
  </si>
  <si>
    <t>Sky Scythe Broom</t>
  </si>
  <si>
    <t>Leopold Babcoke Hogsmeade Valley</t>
  </si>
  <si>
    <t>Wind Wisp Broom</t>
  </si>
  <si>
    <t>Yew Weaver Broom</t>
  </si>
  <si>
    <t>Beasts, Ingredients, Tools Collections</t>
  </si>
  <si>
    <t>Ingredients</t>
  </si>
  <si>
    <t>Beasts</t>
  </si>
  <si>
    <t>Tools</t>
  </si>
  <si>
    <t>Ashwinder eggs</t>
  </si>
  <si>
    <t>Diricawl</t>
  </si>
  <si>
    <t>Focus potion</t>
  </si>
  <si>
    <t>Dittany</t>
  </si>
  <si>
    <t>Fwooper</t>
  </si>
  <si>
    <t>Thunderbrew potion</t>
  </si>
  <si>
    <t>Dugbob Tongue</t>
  </si>
  <si>
    <t>Giant purple toad</t>
  </si>
  <si>
    <t>Chinese chomping cabbage</t>
  </si>
  <si>
    <t>Fluxweed</t>
  </si>
  <si>
    <t>Graphorn</t>
  </si>
  <si>
    <t>Erdurus potion</t>
  </si>
  <si>
    <t>Horklump Juice</t>
  </si>
  <si>
    <t>Hippogriff</t>
  </si>
  <si>
    <t>Felix Felicis</t>
  </si>
  <si>
    <t>Knotgrass</t>
  </si>
  <si>
    <t>Jobberknoll</t>
  </si>
  <si>
    <t>Invisibility potion</t>
  </si>
  <si>
    <t>Lacewing Flies</t>
  </si>
  <si>
    <t>Kneazle</t>
  </si>
  <si>
    <t>Mandrake</t>
  </si>
  <si>
    <t>Leaping toadstool caps</t>
  </si>
  <si>
    <t>Mooncalf</t>
  </si>
  <si>
    <t>Maxima potion</t>
  </si>
  <si>
    <t>Leech juice</t>
  </si>
  <si>
    <t>Niffler</t>
  </si>
  <si>
    <t>Venomous Tentacula</t>
  </si>
  <si>
    <t>Mallowsweet</t>
  </si>
  <si>
    <t>Phoenix</t>
  </si>
  <si>
    <t>Wiggenweld potion</t>
  </si>
  <si>
    <t>Moonstone</t>
  </si>
  <si>
    <t>Puffskein</t>
  </si>
  <si>
    <t>Shrivelfig</t>
  </si>
  <si>
    <t>Thestral</t>
  </si>
  <si>
    <t>Spider fang</t>
  </si>
  <si>
    <t>Unicorn</t>
  </si>
  <si>
    <t>Stench of the dead</t>
  </si>
  <si>
    <t>Troll bogeys</t>
  </si>
  <si>
    <t>Mongrel fur</t>
  </si>
  <si>
    <t>https://www.dualshockers.com/hogwarts-legacy-hogsmeade-field-guide-pages-locations/</t>
  </si>
  <si>
    <t>https://www.ign.com/wikis/hogwarts-legacy/Hogwarts_Castle_Field_Guide_Page_Locations</t>
  </si>
  <si>
    <t>https://www.pushsquare.com/guides/hogwarts-legacy-all-field-guide-pages-locations#deathday-party-room</t>
  </si>
  <si>
    <t>https://www.youtube.com/watch?v=f9LhXtwKfBA&amp;ab_channel=rabbitramen</t>
  </si>
  <si>
    <t>https://www.polygon.com/hogwarts-legacy-guide/23594259/demiguise-statue-locations-hogwarts-hogsmeade-highlands</t>
  </si>
  <si>
    <t>Butterfly Locations</t>
  </si>
  <si>
    <t>https://itemlevel.net/where-to-find-all-butterflies-locations-in-hogwarts-legacy/</t>
  </si>
  <si>
    <t>Collection Chests</t>
  </si>
  <si>
    <t>https://www.pushsquare.com/guides/hogwarts-legacy-all-collection-chests-locations#bell-tower-1</t>
  </si>
  <si>
    <t>https://www.pushsquare.com/guides/hogwarts-legacy-all-astronomy-tables-locations#astronomy-table-5</t>
  </si>
  <si>
    <t>https://www.pushsquare.com/guides/hogwarts-legacy-all-merlin-trials-locations-and-how-to-solve-them</t>
  </si>
  <si>
    <t>https://www.videogameschronicle.com/guide/hogwarts-legacy-all-landing-platforms-locations/</t>
  </si>
  <si>
    <t>https://www.pushsquare.com/guides/hogwarts-legacy-all-balloons-locations</t>
  </si>
  <si>
    <t>https://www.pcgamer.com/hogwarts-legacy-daedalian-keys-cabinets-locations/</t>
  </si>
  <si>
    <t>https://www.powerpyx.com/hogwarts-legacy-all-ancient-magic-hotspots-locations/</t>
  </si>
  <si>
    <t>Subtype</t>
  </si>
  <si>
    <t>Description</t>
  </si>
  <si>
    <t>Sublocation</t>
  </si>
  <si>
    <t>Revelio</t>
  </si>
  <si>
    <t>Leave the castle via the Clocktower Courtyard large door and head East through the small archway. As you run past the Greenhouses, look for a flying page that will circle the small fountain here, and use Accio to grab it. 
**WARNING: Console players, there is a known bug where this page does not update the count. It is recommended not to grab this page until a patch has been made if you are concerned about 100% the game.**</t>
  </si>
  <si>
    <t>Incendio/Confringo</t>
  </si>
  <si>
    <t>North Hogsmeade</t>
  </si>
  <si>
    <t>South Hogsmeade</t>
  </si>
  <si>
    <t>West Hogsmeade</t>
  </si>
  <si>
    <t>From the Hogwarts South Exit Floo Flames, head along the cobbled path and down the hill. You’ll see a small building on the way down. Go inside to find this Field Guide page.
**Note:** While this is part of the Hogwarts Revelio Collections, it counts towards the Highlands Field Guide Page count of 31</t>
  </si>
  <si>
    <t>The Highlands</t>
  </si>
  <si>
    <t>Bell Tower 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</si>
</sst>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24"/>
      <color theme="1"/>
      <name val="Arial"/>
      <family val="2"/>
      <scheme val="minor"/>
    </font>
    <font>
      <sz val="18"/>
      <color theme="1"/>
      <name val="Arial"/>
      <family val="2"/>
      <scheme val="minor"/>
    </font>
    <font>
      <sz val="10"/>
      <color theme="1"/>
      <name val="Arial"/>
      <family val="2"/>
      <scheme val="minor"/>
    </font>
    <font>
      <b/>
      <u/>
      <sz val="14"/>
      <color rgb="FF0B5394"/>
      <name val="Arial"/>
      <family val="2"/>
    </font>
    <font>
      <b/>
      <sz val="10"/>
      <color theme="1"/>
      <name val="Arial"/>
      <family val="2"/>
      <scheme val="minor"/>
    </font>
    <font>
      <i/>
      <sz val="10"/>
      <color theme="1"/>
      <name val="Arial"/>
      <family val="2"/>
      <scheme val="minor"/>
    </font>
    <font>
      <b/>
      <sz val="18"/>
      <color theme="1"/>
      <name val="Arial"/>
      <family val="2"/>
      <scheme val="minor"/>
    </font>
    <font>
      <b/>
      <sz val="14"/>
      <color theme="1"/>
      <name val="Arial"/>
      <family val="2"/>
      <scheme val="minor"/>
    </font>
    <font>
      <b/>
      <sz val="10"/>
      <color theme="1"/>
      <name val="Arial"/>
      <family val="2"/>
      <scheme val="minor"/>
    </font>
    <font>
      <b/>
      <sz val="12"/>
      <color theme="1"/>
      <name val="Arial"/>
      <family val="2"/>
      <scheme val="minor"/>
    </font>
    <font>
      <sz val="10"/>
      <color theme="1"/>
      <name val="Arial"/>
      <family val="2"/>
    </font>
    <font>
      <u/>
      <sz val="10"/>
      <color rgb="FF0000FF"/>
      <name val="Arial"/>
      <family val="2"/>
    </font>
    <font>
      <b/>
      <sz val="12"/>
      <color theme="1"/>
      <name val="Arial"/>
      <family val="2"/>
    </font>
    <font>
      <u/>
      <sz val="10"/>
      <color rgb="FF0000FF"/>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sz val="10"/>
      <color theme="1"/>
      <name val="Arial"/>
      <family val="2"/>
    </font>
    <font>
      <sz val="10"/>
      <color rgb="FF000000"/>
      <name val="Arial"/>
      <family val="2"/>
      <scheme val="minor"/>
    </font>
    <font>
      <b/>
      <sz val="10"/>
      <color rgb="FF000000"/>
      <name val="Arial"/>
      <family val="2"/>
      <scheme val="minor"/>
    </font>
  </fonts>
  <fills count="12">
    <fill>
      <patternFill patternType="none"/>
    </fill>
    <fill>
      <patternFill patternType="gray125"/>
    </fill>
    <fill>
      <patternFill patternType="solid">
        <fgColor rgb="FFD9D2E9"/>
        <bgColor rgb="FFD9D2E9"/>
      </patternFill>
    </fill>
    <fill>
      <patternFill patternType="solid">
        <fgColor rgb="FFD0E0E3"/>
        <bgColor rgb="FFD0E0E3"/>
      </patternFill>
    </fill>
    <fill>
      <patternFill patternType="solid">
        <fgColor rgb="FFEAD1DC"/>
        <bgColor rgb="FFEAD1DC"/>
      </patternFill>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94">
    <xf numFmtId="0" fontId="0" fillId="0" borderId="0" xfId="0"/>
    <xf numFmtId="0" fontId="2" fillId="3" borderId="0" xfId="0" applyFont="1" applyFill="1" applyAlignment="1">
      <alignment horizontal="left" vertical="center"/>
    </xf>
    <xf numFmtId="0" fontId="2" fillId="3" borderId="0" xfId="0" applyFont="1" applyFill="1" applyAlignment="1">
      <alignment vertical="center"/>
    </xf>
    <xf numFmtId="9" fontId="5" fillId="0" borderId="0" xfId="0" applyNumberFormat="1" applyFont="1" applyAlignment="1">
      <alignment horizontal="center" vertical="center"/>
    </xf>
    <xf numFmtId="9" fontId="7" fillId="5" borderId="0" xfId="0" applyNumberFormat="1" applyFont="1" applyFill="1" applyAlignment="1">
      <alignment horizontal="center" vertical="center"/>
    </xf>
    <xf numFmtId="0" fontId="7" fillId="5" borderId="0" xfId="0" applyFont="1" applyFill="1" applyAlignment="1">
      <alignment horizontal="center" vertical="center"/>
    </xf>
    <xf numFmtId="9" fontId="5" fillId="6" borderId="0" xfId="0" applyNumberFormat="1" applyFont="1" applyFill="1" applyAlignment="1">
      <alignment horizontal="center" vertical="center"/>
    </xf>
    <xf numFmtId="0" fontId="3" fillId="7" borderId="0" xfId="0" applyFont="1" applyFill="1"/>
    <xf numFmtId="0" fontId="3" fillId="6" borderId="0" xfId="0" applyFont="1" applyFill="1"/>
    <xf numFmtId="0" fontId="3" fillId="8" borderId="0" xfId="0" applyFont="1" applyFill="1" applyAlignment="1">
      <alignment vertical="center" wrapText="1"/>
    </xf>
    <xf numFmtId="0" fontId="5" fillId="8" borderId="0" xfId="0" applyFont="1" applyFill="1" applyAlignment="1">
      <alignment vertical="center" wrapText="1"/>
    </xf>
    <xf numFmtId="0" fontId="3" fillId="0" borderId="0" xfId="0" applyFont="1"/>
    <xf numFmtId="0" fontId="3" fillId="0" borderId="0" xfId="0" applyFont="1" applyAlignment="1">
      <alignment vertical="center" wrapText="1"/>
    </xf>
    <xf numFmtId="0" fontId="3" fillId="9" borderId="0" xfId="0" applyFont="1" applyFill="1"/>
    <xf numFmtId="0" fontId="3" fillId="0" borderId="0" xfId="0" applyFont="1" applyAlignment="1">
      <alignment vertical="center"/>
    </xf>
    <xf numFmtId="0" fontId="3" fillId="0" borderId="0" xfId="0" applyFont="1" applyAlignment="1">
      <alignment horizontal="center" vertical="center" wrapText="1"/>
    </xf>
    <xf numFmtId="0" fontId="3" fillId="11" borderId="0" xfId="0" applyFont="1" applyFill="1" applyAlignment="1">
      <alignment vertical="center" wrapText="1"/>
    </xf>
    <xf numFmtId="0" fontId="10" fillId="6" borderId="0" xfId="0" applyFont="1" applyFill="1" applyAlignment="1">
      <alignment horizontal="center" vertical="center"/>
    </xf>
    <xf numFmtId="0" fontId="3" fillId="7"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9" borderId="0" xfId="0" applyFont="1" applyFill="1" applyAlignment="1">
      <alignment vertical="center" wrapText="1"/>
    </xf>
    <xf numFmtId="9" fontId="8" fillId="5" borderId="0" xfId="0" applyNumberFormat="1" applyFont="1" applyFill="1" applyAlignment="1">
      <alignment horizontal="center" vertical="center"/>
    </xf>
    <xf numFmtId="0" fontId="5" fillId="0" borderId="0" xfId="0" applyFont="1"/>
    <xf numFmtId="0" fontId="5" fillId="0" borderId="0" xfId="0" applyFont="1" applyAlignment="1">
      <alignment vertical="center" wrapText="1"/>
    </xf>
    <xf numFmtId="0" fontId="11" fillId="0" borderId="0" xfId="0" applyFont="1"/>
    <xf numFmtId="0" fontId="11" fillId="0" borderId="0" xfId="0" applyFont="1" applyAlignment="1">
      <alignment wrapText="1"/>
    </xf>
    <xf numFmtId="0" fontId="3" fillId="5" borderId="0" xfId="0" applyFont="1" applyFill="1"/>
    <xf numFmtId="0" fontId="3" fillId="0" borderId="0" xfId="0" applyFont="1" applyAlignment="1">
      <alignment wrapText="1"/>
    </xf>
    <xf numFmtId="0" fontId="5" fillId="0" borderId="0" xfId="0" applyFont="1" applyAlignment="1">
      <alignment wrapText="1"/>
    </xf>
    <xf numFmtId="0" fontId="9" fillId="0" borderId="0" xfId="0" applyFont="1" applyAlignment="1">
      <alignment vertical="center"/>
    </xf>
    <xf numFmtId="9" fontId="3" fillId="0" borderId="0" xfId="0" applyNumberFormat="1" applyFont="1" applyAlignment="1">
      <alignment horizontal="center" vertical="center"/>
    </xf>
    <xf numFmtId="0" fontId="5" fillId="8" borderId="0" xfId="0" applyFont="1" applyFill="1" applyAlignment="1">
      <alignment horizontal="left" vertical="center"/>
    </xf>
    <xf numFmtId="0" fontId="5" fillId="8" borderId="0" xfId="0" applyFont="1" applyFill="1" applyAlignment="1">
      <alignment horizontal="left" vertical="center" wrapText="1"/>
    </xf>
    <xf numFmtId="0" fontId="12" fillId="0" borderId="0" xfId="0" applyFont="1" applyAlignment="1">
      <alignment horizontal="center" vertical="center"/>
    </xf>
    <xf numFmtId="0" fontId="14" fillId="0" borderId="0" xfId="0" applyFont="1" applyAlignment="1">
      <alignment horizontal="center" vertical="center" wrapText="1"/>
    </xf>
    <xf numFmtId="0" fontId="10" fillId="6" borderId="0" xfId="0" applyFont="1" applyFill="1" applyAlignment="1">
      <alignment horizontal="center" vertical="center" wrapText="1"/>
    </xf>
    <xf numFmtId="0" fontId="15" fillId="11" borderId="0" xfId="0" applyFont="1" applyFill="1" applyAlignment="1">
      <alignment horizontal="left" vertical="center"/>
    </xf>
    <xf numFmtId="0" fontId="16" fillId="6" borderId="0" xfId="0" applyFont="1" applyFill="1" applyAlignment="1">
      <alignment vertical="center"/>
    </xf>
    <xf numFmtId="0" fontId="3" fillId="11" borderId="0" xfId="0" applyFont="1" applyFill="1"/>
    <xf numFmtId="0" fontId="17" fillId="11" borderId="0" xfId="0" applyFont="1" applyFill="1" applyAlignment="1">
      <alignment vertical="center"/>
    </xf>
    <xf numFmtId="0" fontId="3" fillId="7" borderId="0" xfId="0" applyFont="1" applyFill="1" applyAlignment="1">
      <alignment horizontal="center" vertical="center"/>
    </xf>
    <xf numFmtId="9" fontId="10" fillId="5" borderId="0" xfId="0" applyNumberFormat="1" applyFont="1" applyFill="1" applyAlignment="1">
      <alignment horizontal="center" vertical="center"/>
    </xf>
    <xf numFmtId="0" fontId="5" fillId="8" borderId="0" xfId="0" applyFont="1" applyFill="1"/>
    <xf numFmtId="0" fontId="5" fillId="8" borderId="0" xfId="0" applyFont="1" applyFill="1" applyAlignment="1">
      <alignment horizontal="left"/>
    </xf>
    <xf numFmtId="9" fontId="9" fillId="6" borderId="0" xfId="0" applyNumberFormat="1" applyFont="1" applyFill="1" applyAlignment="1">
      <alignment horizontal="center" vertical="center"/>
    </xf>
    <xf numFmtId="0" fontId="15" fillId="11" borderId="0" xfId="0" applyFont="1" applyFill="1" applyAlignment="1">
      <alignment horizontal="left"/>
    </xf>
    <xf numFmtId="0" fontId="18" fillId="0" borderId="0" xfId="0" applyFont="1"/>
    <xf numFmtId="0" fontId="19" fillId="0" borderId="0" xfId="0" applyFont="1"/>
    <xf numFmtId="0" fontId="3" fillId="9" borderId="0" xfId="0" applyFont="1" applyFill="1" applyAlignment="1">
      <alignment wrapText="1"/>
    </xf>
    <xf numFmtId="0" fontId="21" fillId="0" borderId="0" xfId="0" applyFont="1"/>
    <xf numFmtId="0" fontId="0" fillId="0" borderId="0" xfId="0" applyAlignment="1">
      <alignment wrapText="1"/>
    </xf>
    <xf numFmtId="0" fontId="22" fillId="0" borderId="0" xfId="0" applyFont="1"/>
    <xf numFmtId="0" fontId="21" fillId="0" borderId="0" xfId="0" applyFont="1" applyAlignment="1">
      <alignment vertical="center" wrapText="1"/>
    </xf>
    <xf numFmtId="0" fontId="21" fillId="0" borderId="0" xfId="0" applyFont="1" applyAlignment="1">
      <alignment horizontal="left" vertical="center" wrapText="1"/>
    </xf>
    <xf numFmtId="0" fontId="21" fillId="0" borderId="0" xfId="0" applyFont="1" applyAlignment="1">
      <alignment vertical="center"/>
    </xf>
    <xf numFmtId="0" fontId="21" fillId="0" borderId="0" xfId="0" applyFont="1" applyAlignment="1">
      <alignment horizontal="left" vertical="center"/>
    </xf>
    <xf numFmtId="0" fontId="21" fillId="0" borderId="0" xfId="0" applyFont="1" applyAlignment="1">
      <alignment wrapText="1"/>
    </xf>
    <xf numFmtId="0" fontId="4" fillId="0" borderId="0" xfId="0" applyFont="1"/>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1" fillId="0" borderId="0" xfId="0" applyFont="1" applyAlignment="1">
      <alignment horizontal="center" vertical="center"/>
    </xf>
    <xf numFmtId="0" fontId="3" fillId="2" borderId="0" xfId="0" applyFont="1" applyFill="1" applyAlignment="1">
      <alignment horizontal="left"/>
    </xf>
    <xf numFmtId="0" fontId="2" fillId="4" borderId="0" xfId="0" applyFont="1" applyFill="1" applyAlignment="1">
      <alignment horizontal="center" vertical="center"/>
    </xf>
    <xf numFmtId="0" fontId="3" fillId="2" borderId="0" xfId="0" applyFont="1" applyFill="1"/>
    <xf numFmtId="0" fontId="6" fillId="0" borderId="0" xfId="0" applyFont="1" applyAlignment="1">
      <alignment horizontal="center" vertical="center"/>
    </xf>
    <xf numFmtId="0" fontId="3" fillId="7" borderId="0" xfId="0" applyFont="1" applyFill="1"/>
    <xf numFmtId="0" fontId="3" fillId="9" borderId="0" xfId="0" applyFont="1" applyFill="1"/>
    <xf numFmtId="0" fontId="3" fillId="10" borderId="0" xfId="0" applyFont="1" applyFill="1"/>
    <xf numFmtId="0" fontId="10" fillId="6" borderId="0" xfId="0" applyFont="1" applyFill="1" applyAlignment="1">
      <alignment horizontal="center" vertical="center"/>
    </xf>
    <xf numFmtId="0" fontId="9" fillId="6" borderId="0" xfId="0" applyFont="1" applyFill="1" applyAlignment="1">
      <alignment horizontal="center" vertical="center"/>
    </xf>
    <xf numFmtId="0" fontId="7" fillId="5" borderId="0" xfId="0" applyFont="1" applyFill="1" applyAlignment="1">
      <alignment horizontal="center" vertical="center"/>
    </xf>
    <xf numFmtId="0" fontId="8" fillId="6" borderId="0" xfId="0" applyFont="1" applyFill="1" applyAlignment="1">
      <alignment horizontal="center" vertical="center"/>
    </xf>
    <xf numFmtId="0" fontId="3" fillId="7" borderId="0" xfId="0" applyFont="1" applyFill="1" applyAlignment="1">
      <alignment horizontal="center"/>
    </xf>
    <xf numFmtId="0" fontId="3" fillId="9" borderId="0" xfId="0" applyFont="1" applyFill="1" applyAlignment="1">
      <alignment vertical="center" wrapText="1"/>
    </xf>
    <xf numFmtId="0" fontId="10" fillId="7" borderId="0" xfId="0" applyFont="1" applyFill="1" applyAlignment="1">
      <alignment horizontal="center" vertical="center"/>
    </xf>
    <xf numFmtId="0" fontId="3" fillId="0" borderId="0" xfId="0" applyFont="1" applyAlignment="1">
      <alignment horizontal="left" vertical="center" wrapText="1"/>
    </xf>
    <xf numFmtId="0" fontId="5" fillId="8" borderId="0" xfId="0" applyFont="1" applyFill="1" applyAlignment="1">
      <alignment horizontal="left" vertical="center" wrapText="1"/>
    </xf>
    <xf numFmtId="0" fontId="3" fillId="0" borderId="0" xfId="0" applyFont="1" applyAlignment="1">
      <alignment wrapText="1"/>
    </xf>
    <xf numFmtId="0" fontId="13" fillId="6" borderId="0" xfId="0" applyFont="1" applyFill="1" applyAlignment="1">
      <alignment horizontal="center"/>
    </xf>
    <xf numFmtId="0" fontId="3" fillId="11" borderId="0" xfId="0" applyFont="1" applyFill="1" applyAlignment="1">
      <alignment vertical="center" wrapText="1"/>
    </xf>
    <xf numFmtId="0" fontId="10" fillId="6" borderId="0" xfId="0" applyFont="1" applyFill="1" applyAlignment="1">
      <alignment horizontal="center"/>
    </xf>
    <xf numFmtId="0" fontId="3" fillId="6" borderId="0" xfId="0" applyFont="1" applyFill="1" applyAlignment="1">
      <alignment vertical="center" wrapText="1"/>
    </xf>
    <xf numFmtId="0" fontId="3" fillId="6" borderId="0" xfId="0" applyFont="1" applyFill="1" applyAlignment="1">
      <alignment horizontal="center" vertical="center"/>
    </xf>
    <xf numFmtId="0" fontId="3" fillId="11" borderId="0" xfId="0" applyFont="1" applyFill="1" applyAlignment="1">
      <alignment horizontal="center" vertical="center"/>
    </xf>
    <xf numFmtId="0" fontId="3" fillId="7" borderId="0" xfId="0" applyFont="1" applyFill="1" applyAlignment="1">
      <alignment vertical="center"/>
    </xf>
    <xf numFmtId="0" fontId="10" fillId="8" borderId="0" xfId="0" applyFont="1" applyFill="1" applyAlignment="1">
      <alignment horizontal="center" vertical="center"/>
    </xf>
    <xf numFmtId="0" fontId="3" fillId="9" borderId="0" xfId="0" applyFont="1" applyFill="1" applyAlignment="1">
      <alignment vertical="center"/>
    </xf>
    <xf numFmtId="0" fontId="3" fillId="7" borderId="0" xfId="0" applyFont="1" applyFill="1" applyAlignment="1">
      <alignment horizontal="center" vertical="center"/>
    </xf>
    <xf numFmtId="0" fontId="8" fillId="6" borderId="0" xfId="0" applyFont="1" applyFill="1" applyAlignment="1">
      <alignment horizontal="center"/>
    </xf>
    <xf numFmtId="0" fontId="8" fillId="5" borderId="0" xfId="0" applyFont="1" applyFill="1" applyAlignment="1">
      <alignment horizontal="center" vertical="center"/>
    </xf>
    <xf numFmtId="0" fontId="5" fillId="6" borderId="0" xfId="0" applyFont="1" applyFill="1" applyAlignment="1">
      <alignment horizontal="center"/>
    </xf>
    <xf numFmtId="0" fontId="5" fillId="6" borderId="0" xfId="0" applyFont="1" applyFill="1" applyAlignment="1">
      <alignment horizontal="center" vertical="center"/>
    </xf>
  </cellXfs>
  <cellStyles count="1">
    <cellStyle name="Normal" xfId="0" builtinId="0"/>
  </cellStyles>
  <dxfs count="4">
    <dxf>
      <fill>
        <patternFill patternType="solid">
          <fgColor rgb="FF9FC5E8"/>
          <bgColor rgb="FF9FC5E8"/>
        </patternFill>
      </fill>
    </dxf>
    <dxf>
      <font>
        <color rgb="FF000000"/>
      </font>
      <fill>
        <patternFill patternType="solid">
          <fgColor rgb="FF93C47D"/>
          <bgColor rgb="FF93C47D"/>
        </patternFill>
      </fill>
    </dxf>
    <dxf>
      <fill>
        <patternFill patternType="solid">
          <fgColor rgb="FFEA9999"/>
          <bgColor rgb="FFEA9999"/>
        </patternFill>
      </fill>
    </dxf>
    <dxf>
      <font>
        <color rgb="FF000000"/>
      </font>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Tkm5jrbhznOprm-G3suNMkvi2YOCVz6r/view?usp=share_link" TargetMode="External"/><Relationship Id="rId13" Type="http://schemas.openxmlformats.org/officeDocument/2006/relationships/hyperlink" Target="https://drive.google.com/file/d/1-ij69AeSlFzY3FiPPWovp-OGgRTHEDym/view?usp=share_link" TargetMode="External"/><Relationship Id="rId18" Type="http://schemas.openxmlformats.org/officeDocument/2006/relationships/hyperlink" Target="https://drive.google.com/file/d/1TKLTONYwCF1IVS1q3hXV8t7eeBkPXqDr/view?usp=share_link" TargetMode="External"/><Relationship Id="rId26" Type="http://schemas.openxmlformats.org/officeDocument/2006/relationships/hyperlink" Target="https://drive.google.com/file/d/1JDO9XfEAOJx2T8rXvNAE5nHvdGDSbzZz/view?usp=share_link" TargetMode="External"/><Relationship Id="rId3" Type="http://schemas.openxmlformats.org/officeDocument/2006/relationships/hyperlink" Target="https://drive.google.com/file/d/1GkSX4TQszk2wsxkNyDhk1dA-0kIEt1vB/view?usp=share_link" TargetMode="External"/><Relationship Id="rId21" Type="http://schemas.openxmlformats.org/officeDocument/2006/relationships/hyperlink" Target="https://drive.google.com/file/d/1UDNLMfxdlT_ivUJo7wnYf8OFOmAA45mM/view?usp=share_link" TargetMode="External"/><Relationship Id="rId7" Type="http://schemas.openxmlformats.org/officeDocument/2006/relationships/hyperlink" Target="https://drive.google.com/file/d/14Y8ZEZvVlIsmxVbPEOntNe30psreTqPS/view?usp=share_link" TargetMode="External"/><Relationship Id="rId12" Type="http://schemas.openxmlformats.org/officeDocument/2006/relationships/hyperlink" Target="https://drive.google.com/file/d/17weorXCaNlMrBgbR0ZmZMRZOkKrdMQXE/view?usp=share_link" TargetMode="External"/><Relationship Id="rId17" Type="http://schemas.openxmlformats.org/officeDocument/2006/relationships/hyperlink" Target="https://drive.google.com/file/d/1chi0hWBqEBNdg0DvCdMgNOJh6BYhnVso/view?usp=share_link" TargetMode="External"/><Relationship Id="rId25" Type="http://schemas.openxmlformats.org/officeDocument/2006/relationships/hyperlink" Target="https://drive.google.com/file/d/1NFpVY9-GEG6duV9R09cPNWkw4bAGT9oG/view?usp=share_link" TargetMode="External"/><Relationship Id="rId2" Type="http://schemas.openxmlformats.org/officeDocument/2006/relationships/hyperlink" Target="https://drive.google.com/file/d/1rZJ1aqsqgMevyKoAd5XldVYuTwNj36kB/view?usp=share_link" TargetMode="External"/><Relationship Id="rId16" Type="http://schemas.openxmlformats.org/officeDocument/2006/relationships/hyperlink" Target="https://drive.google.com/file/d/1Yhwpo3FxRntXEoNYrRBNsf-M66FUjyAQ/view?usp=share_link" TargetMode="External"/><Relationship Id="rId20" Type="http://schemas.openxmlformats.org/officeDocument/2006/relationships/hyperlink" Target="https://drive.google.com/file/d/1SpKUvVaRLL0k8gujIe6UlhHcxvxKwFgl/view?usp=share_link" TargetMode="External"/><Relationship Id="rId29" Type="http://schemas.openxmlformats.org/officeDocument/2006/relationships/hyperlink" Target="https://drive.google.com/file/d/1quMbMcuR962k9O0GBNerGXw9mxTk_gaS/view?usp=share_link" TargetMode="External"/><Relationship Id="rId1" Type="http://schemas.openxmlformats.org/officeDocument/2006/relationships/hyperlink" Target="https://drive.google.com/file/d/1Jc5hQVznilqZQWKH0zZwCRMK3_izsh3M/view?usp=share_link" TargetMode="External"/><Relationship Id="rId6" Type="http://schemas.openxmlformats.org/officeDocument/2006/relationships/hyperlink" Target="https://drive.google.com/file/d/11svFOiB6jVbfmYqFBlvwcKMvmrJIrCqr/view?usp=share_link" TargetMode="External"/><Relationship Id="rId11" Type="http://schemas.openxmlformats.org/officeDocument/2006/relationships/hyperlink" Target="https://drive.google.com/file/d/1LBSEmbzrec9i92b0GuWIfIPRdYbGi2-Y/view?usp=share_link" TargetMode="External"/><Relationship Id="rId24" Type="http://schemas.openxmlformats.org/officeDocument/2006/relationships/hyperlink" Target="https://drive.google.com/file/d/1zt1LPttvE1wnhcDfLZjMZjQESR5pnMGK/view?usp=share_link" TargetMode="External"/><Relationship Id="rId32" Type="http://schemas.openxmlformats.org/officeDocument/2006/relationships/hyperlink" Target="https://drive.google.com/file/d/1IKzZ68-vBWZyiU_1JCNA60-lyF5E_Zl2/view?usp=share_link" TargetMode="External"/><Relationship Id="rId5" Type="http://schemas.openxmlformats.org/officeDocument/2006/relationships/hyperlink" Target="https://drive.google.com/file/d/1bvTWCxFzRiKfT4GWwZF6cHn9N-P1rN1d/view?usp=share_link" TargetMode="External"/><Relationship Id="rId15" Type="http://schemas.openxmlformats.org/officeDocument/2006/relationships/hyperlink" Target="https://drive.google.com/file/d/14ZgUqPpx5ffUaxO5ZnR_r1JbtzURr4-5/view?usp=share_link" TargetMode="External"/><Relationship Id="rId23" Type="http://schemas.openxmlformats.org/officeDocument/2006/relationships/hyperlink" Target="https://drive.google.com/file/d/1gM8HSRYvT5-MN63cf_cT4cpCGcSXxiYf/view?usp=share_link" TargetMode="External"/><Relationship Id="rId28" Type="http://schemas.openxmlformats.org/officeDocument/2006/relationships/hyperlink" Target="https://drive.google.com/file/d/1Awmciu5osCv_vLdTQJ03cnpHZLWpOJU0/view?usp=share_link" TargetMode="External"/><Relationship Id="rId10" Type="http://schemas.openxmlformats.org/officeDocument/2006/relationships/hyperlink" Target="https://drive.google.com/file/d/1lS9w5fTkguYcjGYvftqyIF0DL2P8gpWg/view?usp=share_link" TargetMode="External"/><Relationship Id="rId19" Type="http://schemas.openxmlformats.org/officeDocument/2006/relationships/hyperlink" Target="https://drive.google.com/file/d/1vRZPc13tGGKGSFq2ejN8kjCDGFTQO1Tn/view?usp=share_link" TargetMode="External"/><Relationship Id="rId31" Type="http://schemas.openxmlformats.org/officeDocument/2006/relationships/hyperlink" Target="https://drive.google.com/file/d/1p80z_5XPk2UZGTcOTvOyhKJgGu-JXZQE/view?usp=share_link" TargetMode="External"/><Relationship Id="rId4" Type="http://schemas.openxmlformats.org/officeDocument/2006/relationships/hyperlink" Target="https://drive.google.com/file/d/1MtDhsUFfnE9W6JBbZgKhCDwuBfOaoLsV/view?usp=share_link" TargetMode="External"/><Relationship Id="rId9" Type="http://schemas.openxmlformats.org/officeDocument/2006/relationships/hyperlink" Target="https://drive.google.com/file/d/1_1vABEHoEJHrg2X1RIK-XomDlMnykoVL/view?usp=share_link" TargetMode="External"/><Relationship Id="rId14" Type="http://schemas.openxmlformats.org/officeDocument/2006/relationships/hyperlink" Target="https://drive.google.com/file/d/1oE1nyyBMt76Uinsp6zrCwvwUmxr1cpfw/view?usp=share_link" TargetMode="External"/><Relationship Id="rId22" Type="http://schemas.openxmlformats.org/officeDocument/2006/relationships/hyperlink" Target="https://drive.google.com/file/d/1n7GdVustEL7B6YpS_7g1V56YeD22UTpg/view?usp=share_link" TargetMode="External"/><Relationship Id="rId27" Type="http://schemas.openxmlformats.org/officeDocument/2006/relationships/hyperlink" Target="https://drive.google.com/file/d/1cuM4SdcpFFQzF2IUoBwdZnVgCgtUnTZR/view?usp=share_link" TargetMode="External"/><Relationship Id="rId30" Type="http://schemas.openxmlformats.org/officeDocument/2006/relationships/hyperlink" Target="https://drive.google.com/file/d/1DsQ63_0U9pz3tYQ2zmB5CkjT4dNZxD3i/view?usp=share_link"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drive.google.com/file/d/1nmmogRfCQVuDk6U8ueQgQXDw7DLjwNQh/view?usp=share_link" TargetMode="External"/><Relationship Id="rId21" Type="http://schemas.openxmlformats.org/officeDocument/2006/relationships/hyperlink" Target="https://drive.google.com/file/d/15eAQRoILU4c8UoRqaG82BJ1zgd2tMGev/view?usp=share_link" TargetMode="External"/><Relationship Id="rId42" Type="http://schemas.openxmlformats.org/officeDocument/2006/relationships/hyperlink" Target="https://drive.google.com/file/d/1C9rWSqfcuXXXuaopqA1jqaNqsmXLLecz/view?usp=share_link" TargetMode="External"/><Relationship Id="rId47" Type="http://schemas.openxmlformats.org/officeDocument/2006/relationships/hyperlink" Target="https://drive.google.com/file/d/1uCRz5wuN1AvWsyUQjKHBxg_YELtb-YBT/view?usp=share_link" TargetMode="External"/><Relationship Id="rId63" Type="http://schemas.openxmlformats.org/officeDocument/2006/relationships/hyperlink" Target="https://drive.google.com/file/d/1zj_tYZaTyFl3diZSwkqGc_5KWuSw3ZUG/view?usp=share_link" TargetMode="External"/><Relationship Id="rId68" Type="http://schemas.openxmlformats.org/officeDocument/2006/relationships/hyperlink" Target="https://drive.google.com/file/d/1WVYxHsXRuOORwdIO6n2kk38o9cLCmz3a/view?usp=share_link" TargetMode="External"/><Relationship Id="rId84" Type="http://schemas.openxmlformats.org/officeDocument/2006/relationships/hyperlink" Target="https://drive.google.com/file/d/1fILUpYs4OHfUDSSkNPv0_SsLnfEewZvl/view?usp=share_link" TargetMode="External"/><Relationship Id="rId89" Type="http://schemas.openxmlformats.org/officeDocument/2006/relationships/hyperlink" Target="https://drive.google.com/file/d/1ey_X2thN_b_89B9us7t_i8eHE5lpmgsl/view?usp=share_link" TargetMode="External"/><Relationship Id="rId16" Type="http://schemas.openxmlformats.org/officeDocument/2006/relationships/hyperlink" Target="https://drive.google.com/file/d/19mYDFT22eS2ondxYjmTAw1DLwEkIIyHW/view?usp=share_link" TargetMode="External"/><Relationship Id="rId11" Type="http://schemas.openxmlformats.org/officeDocument/2006/relationships/hyperlink" Target="https://drive.google.com/file/d/1zJNAmQfELct8SGYEaTmUS6MjlErOpcdx/view?usp=share_link" TargetMode="External"/><Relationship Id="rId32" Type="http://schemas.openxmlformats.org/officeDocument/2006/relationships/hyperlink" Target="https://drive.google.com/file/d/1LN-l5_HqRUTtCOysgrHE5EMztmM97fWM/view?usp=share_link" TargetMode="External"/><Relationship Id="rId37" Type="http://schemas.openxmlformats.org/officeDocument/2006/relationships/hyperlink" Target="https://drive.google.com/file/d/1oRKCwOqq-0_trUijtKAOVGsoa4z0gHg5/view?usp=share_link" TargetMode="External"/><Relationship Id="rId53" Type="http://schemas.openxmlformats.org/officeDocument/2006/relationships/hyperlink" Target="https://drive.google.com/file/d/1MWMsJkSU92qboNo_k17Wo8BKKJNmEXkY/view?usp=share_link" TargetMode="External"/><Relationship Id="rId58" Type="http://schemas.openxmlformats.org/officeDocument/2006/relationships/hyperlink" Target="https://drive.google.com/file/d/1swzFsSSAZr7RD36eurXKC20hhsa6ZMEU/view?usp=share_link" TargetMode="External"/><Relationship Id="rId74" Type="http://schemas.openxmlformats.org/officeDocument/2006/relationships/hyperlink" Target="https://drive.google.com/file/d/1A3NJrGQvCjnLJy9SYGyG1XukeOexDfS-/view?usp=share_link" TargetMode="External"/><Relationship Id="rId79" Type="http://schemas.openxmlformats.org/officeDocument/2006/relationships/hyperlink" Target="https://drive.google.com/file/d/1pXP6UxA733b-vb-LVwliatOZWfwwQEYx/view?usp=share_link" TargetMode="External"/><Relationship Id="rId5" Type="http://schemas.openxmlformats.org/officeDocument/2006/relationships/hyperlink" Target="https://drive.google.com/file/d/1Ul421rTLXAfN7h7NFXfX0uP2m64XPgtx/view?usp=share_link" TargetMode="External"/><Relationship Id="rId90" Type="http://schemas.openxmlformats.org/officeDocument/2006/relationships/hyperlink" Target="https://drive.google.com/file/d/1K5gByAianuYhgen5ZxweAbTOQF8fiLN5/view?usp=share_link" TargetMode="External"/><Relationship Id="rId95" Type="http://schemas.openxmlformats.org/officeDocument/2006/relationships/hyperlink" Target="https://drive.google.com/file/d/1--q34d5LiDY3yXP2f-fviNmsMNLTn2M5/view?usp=share_link" TargetMode="External"/><Relationship Id="rId22" Type="http://schemas.openxmlformats.org/officeDocument/2006/relationships/hyperlink" Target="https://drive.google.com/file/d/1ReYV_fAbs5PrjqFHXjfqREPD-pt3jb6N/view?usp=share_link" TargetMode="External"/><Relationship Id="rId27" Type="http://schemas.openxmlformats.org/officeDocument/2006/relationships/hyperlink" Target="https://drive.google.com/file/d/1nPzzDcFWmRk7Lr-uC0tQ68zI9wmoYapx/view?usp=share_link" TargetMode="External"/><Relationship Id="rId43" Type="http://schemas.openxmlformats.org/officeDocument/2006/relationships/hyperlink" Target="https://drive.google.com/file/d/1rdYLY53QbMWfk_w0NS1Bg2XVJsLU2Ifo/view?usp=share_link" TargetMode="External"/><Relationship Id="rId48" Type="http://schemas.openxmlformats.org/officeDocument/2006/relationships/hyperlink" Target="https://drive.google.com/file/d/1r-8TJH5uTXDv4KFG7cbmO7nVZirTAeXe/view?usp=share_link" TargetMode="External"/><Relationship Id="rId64" Type="http://schemas.openxmlformats.org/officeDocument/2006/relationships/hyperlink" Target="https://drive.google.com/file/d/153Ip6_KFMAbsOy3dUTrbSJYedqeFOMhw/view?usp=share_link" TargetMode="External"/><Relationship Id="rId69" Type="http://schemas.openxmlformats.org/officeDocument/2006/relationships/hyperlink" Target="https://drive.google.com/file/d/1N5m8DxuwxtRiKzybESVpKabfPez4cbby/view?usp=share_link" TargetMode="External"/><Relationship Id="rId80" Type="http://schemas.openxmlformats.org/officeDocument/2006/relationships/hyperlink" Target="https://drive.google.com/file/d/1foHOJX76CgglHjq9y0jOCChGGpMO6IqN/view?usp=share_link" TargetMode="External"/><Relationship Id="rId85" Type="http://schemas.openxmlformats.org/officeDocument/2006/relationships/hyperlink" Target="https://drive.google.com/file/d/1SPddZAxNohVriFqGQ2GJtegv_zfS6HM_/view?usp=share_link" TargetMode="External"/><Relationship Id="rId3" Type="http://schemas.openxmlformats.org/officeDocument/2006/relationships/hyperlink" Target="https://drive.google.com/file/d/1BU72o2NnTOEFgYA6dR4nFlfOXTGzO6Wo/view?usp=share_link" TargetMode="External"/><Relationship Id="rId12" Type="http://schemas.openxmlformats.org/officeDocument/2006/relationships/hyperlink" Target="https://drive.google.com/file/d/1c5CT0nov2oalRJryhezNZb7CmagLvNbD/view?usp=share_link" TargetMode="External"/><Relationship Id="rId17" Type="http://schemas.openxmlformats.org/officeDocument/2006/relationships/hyperlink" Target="https://drive.google.com/file/d/1KwRDe2Ue1KDaPl9zrP5AYD9wstfhWcAx/view?usp=share_link" TargetMode="External"/><Relationship Id="rId25" Type="http://schemas.openxmlformats.org/officeDocument/2006/relationships/hyperlink" Target="https://drive.google.com/file/d/1IWKkjDqKkwkX8sPTG5nnNtUXHcqEwVi-/view?usp=share_link" TargetMode="External"/><Relationship Id="rId33" Type="http://schemas.openxmlformats.org/officeDocument/2006/relationships/hyperlink" Target="https://drive.google.com/file/d/1kbK7mLwyt109wps_ESC5yOEuVsF1UjZj/view?usp=share_link" TargetMode="External"/><Relationship Id="rId38" Type="http://schemas.openxmlformats.org/officeDocument/2006/relationships/hyperlink" Target="https://drive.google.com/file/d/17x6v2tnpg3aHo-FNmaHg750qMcwIMHwi/view?usp=share_link" TargetMode="External"/><Relationship Id="rId46" Type="http://schemas.openxmlformats.org/officeDocument/2006/relationships/hyperlink" Target="https://drive.google.com/file/d/14y2G_9lggrCvXacLij03H8LlEoyMPnZ-/view?usp=share_link" TargetMode="External"/><Relationship Id="rId59" Type="http://schemas.openxmlformats.org/officeDocument/2006/relationships/hyperlink" Target="https://drive.google.com/file/d/1sQOeKG9EDAU0-FGtctnjW-zWBlIjfAFY/view?usp=share_link" TargetMode="External"/><Relationship Id="rId67" Type="http://schemas.openxmlformats.org/officeDocument/2006/relationships/hyperlink" Target="https://drive.google.com/file/d/1va0m3uGq25LINt1ZsK8h24QyJIPIDc-f/view?usp=share_link" TargetMode="External"/><Relationship Id="rId20" Type="http://schemas.openxmlformats.org/officeDocument/2006/relationships/hyperlink" Target="https://drive.google.com/file/d/1krzFrF5bRW7laWay92Th5v2x_8NR-NS2/view?usp=share_link" TargetMode="External"/><Relationship Id="rId41" Type="http://schemas.openxmlformats.org/officeDocument/2006/relationships/hyperlink" Target="https://drive.google.com/file/d/1D5itWTvnbEHTE-C7OZKa-9Qs6HVOlP_i/view?usp=share_link" TargetMode="External"/><Relationship Id="rId54" Type="http://schemas.openxmlformats.org/officeDocument/2006/relationships/hyperlink" Target="https://drive.google.com/file/d/1DBfuMqIOXNbSx4XT8pYdtiKQZjPCdGFp/view?usp=share_link" TargetMode="External"/><Relationship Id="rId62" Type="http://schemas.openxmlformats.org/officeDocument/2006/relationships/hyperlink" Target="https://drive.google.com/file/d/1jUjYJa4CjhtX1_Fvvp6BDW75VsNFeGkJ/view?usp=share_link" TargetMode="External"/><Relationship Id="rId70" Type="http://schemas.openxmlformats.org/officeDocument/2006/relationships/hyperlink" Target="https://drive.google.com/file/d/11XV2aIi4SU6Xe7UmZrsaEwkwkWbfVWB3/view?usp=share_link" TargetMode="External"/><Relationship Id="rId75" Type="http://schemas.openxmlformats.org/officeDocument/2006/relationships/hyperlink" Target="https://drive.google.com/file/d/1Kq5lnCU1qPrXR5SOkUjdjAknowVjw0Us/view?usp=share_link" TargetMode="External"/><Relationship Id="rId83" Type="http://schemas.openxmlformats.org/officeDocument/2006/relationships/hyperlink" Target="https://drive.google.com/file/d/1u6doGPdkgW3iAHkC3k-0mzoxd57bnzcL/view?usp=share_link" TargetMode="External"/><Relationship Id="rId88" Type="http://schemas.openxmlformats.org/officeDocument/2006/relationships/hyperlink" Target="https://drive.google.com/file/d/1XVysonKMNOWnu87Ahi3sTfOPTWfBKgVn/view?usp=share_link" TargetMode="External"/><Relationship Id="rId91" Type="http://schemas.openxmlformats.org/officeDocument/2006/relationships/hyperlink" Target="https://drive.google.com/file/d/1Z5iPePv68q_lcItHY8wcILBHNMO8h6pZ/view?usp=share_link" TargetMode="External"/><Relationship Id="rId96" Type="http://schemas.openxmlformats.org/officeDocument/2006/relationships/vmlDrawing" Target="../drawings/vmlDrawing3.vml"/><Relationship Id="rId1" Type="http://schemas.openxmlformats.org/officeDocument/2006/relationships/hyperlink" Target="https://drive.google.com/file/d/1n2ndVD9R8ql78Lo4Tz7cYA5bHBpKcyzA/view?usp=share_link" TargetMode="External"/><Relationship Id="rId6" Type="http://schemas.openxmlformats.org/officeDocument/2006/relationships/hyperlink" Target="https://drive.google.com/file/d/1XhK6tzlp5KMBAgi9x4OoSft0dqCkFExJ/view?usp=share_link" TargetMode="External"/><Relationship Id="rId15" Type="http://schemas.openxmlformats.org/officeDocument/2006/relationships/hyperlink" Target="https://drive.google.com/file/d/1W68C5lmvsM696xAFnFdz9QskMAy95g60/view?usp=share_link" TargetMode="External"/><Relationship Id="rId23" Type="http://schemas.openxmlformats.org/officeDocument/2006/relationships/hyperlink" Target="https://drive.google.com/file/d/1VICruxsCsFwb9lA7-YYWbuT7NUThjZxu/view?usp=share_link" TargetMode="External"/><Relationship Id="rId28" Type="http://schemas.openxmlformats.org/officeDocument/2006/relationships/hyperlink" Target="https://drive.google.com/file/d/1e0KXD0YqsqxRdAlqxj8-Vz_R1SzxOClt/view?usp=share_link" TargetMode="External"/><Relationship Id="rId36" Type="http://schemas.openxmlformats.org/officeDocument/2006/relationships/hyperlink" Target="https://drive.google.com/file/d/1EQ45VKnauu0weC2vvGchoApkqxrmT_Yq/view?usp=share_link" TargetMode="External"/><Relationship Id="rId49" Type="http://schemas.openxmlformats.org/officeDocument/2006/relationships/hyperlink" Target="https://drive.google.com/file/d/1vMse7HVBJw7lX3GZteNBtwpzJAvsHYZD/view?usp=share_link" TargetMode="External"/><Relationship Id="rId57" Type="http://schemas.openxmlformats.org/officeDocument/2006/relationships/hyperlink" Target="https://drive.google.com/file/d/14HS_IEPTLPWHlS5ZnPGRZHjWbBRNYMDL/view?usp=share_link" TargetMode="External"/><Relationship Id="rId10" Type="http://schemas.openxmlformats.org/officeDocument/2006/relationships/hyperlink" Target="https://drive.google.com/file/d/1T8KfvUJ0lhv7yYvqVAaNMUkK3rV-fiHn/view?usp=share_link" TargetMode="External"/><Relationship Id="rId31" Type="http://schemas.openxmlformats.org/officeDocument/2006/relationships/hyperlink" Target="https://drive.google.com/file/d/16c8Pe2dd_xTD03M_ww_RX2yZK3G9pUcf/view?usp=share_link" TargetMode="External"/><Relationship Id="rId44" Type="http://schemas.openxmlformats.org/officeDocument/2006/relationships/hyperlink" Target="https://drive.google.com/file/d/1iGQoQNJ1l6BIYPuBT0oBdf5R96o1PPM_/view?usp=share_link" TargetMode="External"/><Relationship Id="rId52" Type="http://schemas.openxmlformats.org/officeDocument/2006/relationships/hyperlink" Target="https://drive.google.com/file/d/1qzvm2Alb_Gr6jYFKilPDE4f7izGgRI1V/view?usp=share_link" TargetMode="External"/><Relationship Id="rId60" Type="http://schemas.openxmlformats.org/officeDocument/2006/relationships/hyperlink" Target="https://drive.google.com/file/d/10XpTUMO2ghusDKvk99jvKV2kAlXO0Gv4/view?usp=share_link" TargetMode="External"/><Relationship Id="rId65" Type="http://schemas.openxmlformats.org/officeDocument/2006/relationships/hyperlink" Target="https://drive.google.com/file/d/1ZE4Y4mskSBVKJgugmtaKeSugRI35tPG5/view?usp=share_link" TargetMode="External"/><Relationship Id="rId73" Type="http://schemas.openxmlformats.org/officeDocument/2006/relationships/hyperlink" Target="https://drive.google.com/file/d/1y2apUA2oreypmL1-FKvlcoGRh_jwpzrX/view?usp=share_link" TargetMode="External"/><Relationship Id="rId78" Type="http://schemas.openxmlformats.org/officeDocument/2006/relationships/hyperlink" Target="https://drive.google.com/file/d/1LsonfxzBAlimkb4o3r2OXmnzWrlLU_Dk/view?usp=share_link" TargetMode="External"/><Relationship Id="rId81" Type="http://schemas.openxmlformats.org/officeDocument/2006/relationships/hyperlink" Target="https://drive.google.com/file/d/1z_OgOjpsmXuwroNEuOi9BdC8BGKaEaGT/view?usp=share_link" TargetMode="External"/><Relationship Id="rId86" Type="http://schemas.openxmlformats.org/officeDocument/2006/relationships/hyperlink" Target="https://drive.google.com/file/d/1ZaHDdMgdHC6ywMRtLcq95NHMBw4OKrMC/view?usp=share_link" TargetMode="External"/><Relationship Id="rId94" Type="http://schemas.openxmlformats.org/officeDocument/2006/relationships/hyperlink" Target="https://drive.google.com/file/d/1qJam1g96_cD-wLHPH8ULyqRjkEfZTXmW/view?usp=share_link" TargetMode="External"/><Relationship Id="rId4" Type="http://schemas.openxmlformats.org/officeDocument/2006/relationships/hyperlink" Target="https://drive.google.com/file/d/1MlS0hZk2PU4L77tILxSzG-HXpgEgqQHk/view?usp=share_link" TargetMode="External"/><Relationship Id="rId9" Type="http://schemas.openxmlformats.org/officeDocument/2006/relationships/hyperlink" Target="https://drive.google.com/file/d/1vH-3VgGTVo-LwT6BiiEKJApRJtGtTQUW/view?usp=share_link" TargetMode="External"/><Relationship Id="rId13" Type="http://schemas.openxmlformats.org/officeDocument/2006/relationships/hyperlink" Target="https://drive.google.com/file/d/1h2ymxZwaPESwvzg-gTfwyfgDnI0pTgAn/view?usp=share_link" TargetMode="External"/><Relationship Id="rId18" Type="http://schemas.openxmlformats.org/officeDocument/2006/relationships/hyperlink" Target="https://drive.google.com/file/d/1wKVnSwwMqrbxfrxEKg3Y2DA-urS4O1yL/view?usp=share_link" TargetMode="External"/><Relationship Id="rId39" Type="http://schemas.openxmlformats.org/officeDocument/2006/relationships/hyperlink" Target="https://drive.google.com/file/d/1u9FqlNmKIgb3ETQxKXc-9U0ncpoCt5gP/view?usp=share_link" TargetMode="External"/><Relationship Id="rId34" Type="http://schemas.openxmlformats.org/officeDocument/2006/relationships/hyperlink" Target="https://drive.google.com/file/d/1iszsAbur2__SanKPC0haoD5KnhN-dOOT/view?usp=share_link" TargetMode="External"/><Relationship Id="rId50" Type="http://schemas.openxmlformats.org/officeDocument/2006/relationships/hyperlink" Target="https://drive.google.com/file/d/174LpvAf4Z2eA-ad2ph_bFWvSeUdUszqh/view?usp=share_link" TargetMode="External"/><Relationship Id="rId55" Type="http://schemas.openxmlformats.org/officeDocument/2006/relationships/hyperlink" Target="https://drive.google.com/file/d/15roL6RNgDeLmhJJwqGfxqcuISKnajAr5/view?usp=share_link" TargetMode="External"/><Relationship Id="rId76" Type="http://schemas.openxmlformats.org/officeDocument/2006/relationships/hyperlink" Target="https://drive.google.com/file/d/1Xn3-tPbwUAR3APIRbZ7PtRH1UP_xbWbq/view?usp=share_link" TargetMode="External"/><Relationship Id="rId97" Type="http://schemas.openxmlformats.org/officeDocument/2006/relationships/comments" Target="../comments3.xml"/><Relationship Id="rId7" Type="http://schemas.openxmlformats.org/officeDocument/2006/relationships/hyperlink" Target="https://drive.google.com/file/d/1f4yPm3CjVVpDpOxDiRLQMOs_08JTv-bg/view?usp=share_link" TargetMode="External"/><Relationship Id="rId71" Type="http://schemas.openxmlformats.org/officeDocument/2006/relationships/hyperlink" Target="https://drive.google.com/file/d/1udtDAfBlKzErnljlAWTm5WAz8EymgXmP/view?usp=share_link" TargetMode="External"/><Relationship Id="rId92" Type="http://schemas.openxmlformats.org/officeDocument/2006/relationships/hyperlink" Target="https://drive.google.com/file/d/1nHgRJ1tHbzE4H1GMS56GQvzhquD6dIQG/view?usp=share_link" TargetMode="External"/><Relationship Id="rId2" Type="http://schemas.openxmlformats.org/officeDocument/2006/relationships/hyperlink" Target="https://drive.google.com/file/d/1By1zpyCIjI2FYIhMYQJEjzAYq_V6oO5E/view?usp=share_link" TargetMode="External"/><Relationship Id="rId29" Type="http://schemas.openxmlformats.org/officeDocument/2006/relationships/hyperlink" Target="https://drive.google.com/file/d/1wfcwtvRlJ1EAGl5C32BnSyWuieWj7uQx/view?usp=share_link" TargetMode="External"/><Relationship Id="rId24" Type="http://schemas.openxmlformats.org/officeDocument/2006/relationships/hyperlink" Target="https://drive.google.com/file/d/1fLzBA4IKex3-Z8tNPkT9GtXh8bPPVb_I/view?usp=share_link" TargetMode="External"/><Relationship Id="rId40" Type="http://schemas.openxmlformats.org/officeDocument/2006/relationships/hyperlink" Target="https://drive.google.com/file/d/1a-tJIp_cDcw6OIdPe0Y_DlaXp1pOIBY7/view?usp=share_link" TargetMode="External"/><Relationship Id="rId45" Type="http://schemas.openxmlformats.org/officeDocument/2006/relationships/hyperlink" Target="https://drive.google.com/file/d/1euP-IIAL3_cpL7oprGRb-AuiTQpbuyEu/view?usp=share_link" TargetMode="External"/><Relationship Id="rId66" Type="http://schemas.openxmlformats.org/officeDocument/2006/relationships/hyperlink" Target="https://drive.google.com/file/d/15QIT5JOpXQC2sn9Ki3Jpl17AIz6-OCGS/view?usp=share_link" TargetMode="External"/><Relationship Id="rId87" Type="http://schemas.openxmlformats.org/officeDocument/2006/relationships/hyperlink" Target="https://drive.google.com/file/d/1d5cuawxu_b1IxXdX9bOKsjFwgDzSKEL6/view?usp=share_link" TargetMode="External"/><Relationship Id="rId61" Type="http://schemas.openxmlformats.org/officeDocument/2006/relationships/hyperlink" Target="https://drive.google.com/file/d/1mzHF1SeJrPnNY66GVCqV8-tk6RgjHFI6/view?usp=share_link" TargetMode="External"/><Relationship Id="rId82" Type="http://schemas.openxmlformats.org/officeDocument/2006/relationships/hyperlink" Target="https://drive.google.com/file/d/1hwdzjC-mUEC9oVgE0dMN6VpHDFlKsynq/view?usp=share_link" TargetMode="External"/><Relationship Id="rId19" Type="http://schemas.openxmlformats.org/officeDocument/2006/relationships/hyperlink" Target="https://drive.google.com/file/d/1uurMJC42HVuhAlCnC2vrHOwSlrAawm-a/view?usp=share_link" TargetMode="External"/><Relationship Id="rId14" Type="http://schemas.openxmlformats.org/officeDocument/2006/relationships/hyperlink" Target="https://drive.google.com/file/d/1pu8bfEW7tJIVoT9PdPNP9ZweL2AfR5l6/view?usp=share_link" TargetMode="External"/><Relationship Id="rId30" Type="http://schemas.openxmlformats.org/officeDocument/2006/relationships/hyperlink" Target="https://drive.google.com/file/d/1V7ja4_yC14DEevpd52mHyz0KMzHBw_38/view?usp=share_link" TargetMode="External"/><Relationship Id="rId35" Type="http://schemas.openxmlformats.org/officeDocument/2006/relationships/hyperlink" Target="https://drive.google.com/file/d/1MLXHb_J_Wjtyxcm1o92Tb8oRSVxjBf-G/view?usp=share_link" TargetMode="External"/><Relationship Id="rId56" Type="http://schemas.openxmlformats.org/officeDocument/2006/relationships/hyperlink" Target="https://drive.google.com/file/d/1J7vooGSBfMjiI8Z53-_gwOabEag2tnXI/view?usp=share_link" TargetMode="External"/><Relationship Id="rId77" Type="http://schemas.openxmlformats.org/officeDocument/2006/relationships/hyperlink" Target="https://drive.google.com/file/d/1Ej7j5CSEbKn-TFw98nKXLztrC9cjLv7_/view?usp=share_link" TargetMode="External"/><Relationship Id="rId8" Type="http://schemas.openxmlformats.org/officeDocument/2006/relationships/hyperlink" Target="https://drive.google.com/file/d/1eVsAQSOEf0ZlFblu-D6eZZK0dnYMnJyp/view?usp=share_link" TargetMode="External"/><Relationship Id="rId51" Type="http://schemas.openxmlformats.org/officeDocument/2006/relationships/hyperlink" Target="https://drive.google.com/file/d/1ia8sICOKaTOoha2UJuYscIVAAFKe5o85/view?usp=share_link" TargetMode="External"/><Relationship Id="rId72" Type="http://schemas.openxmlformats.org/officeDocument/2006/relationships/hyperlink" Target="https://drive.google.com/file/d/1buyQaejlIEwD--xts5v27QLxFbjYNSsF/view?usp=share_link" TargetMode="External"/><Relationship Id="rId93" Type="http://schemas.openxmlformats.org/officeDocument/2006/relationships/hyperlink" Target="https://drive.google.com/file/d/1L1Jds5pN3sf0TrcRA-aBbA7cz81kMnpR/view?usp=share_li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rive.google.com/file/d/1F_QN-eGzu2lB8OljedM0_fXV-lb5Rzoo/view?usp=share_link" TargetMode="External"/><Relationship Id="rId13" Type="http://schemas.openxmlformats.org/officeDocument/2006/relationships/hyperlink" Target="https://drive.google.com/file/d/1UQZjmZ2Fml0aPTRywQHwEuQbb6JeKFdL/view?usp=share_link" TargetMode="External"/><Relationship Id="rId3" Type="http://schemas.openxmlformats.org/officeDocument/2006/relationships/hyperlink" Target="https://drive.google.com/file/d/1x_QTZyuUJqS8x9XX-GIyWTuukOKguHe3/view?usp=share_link" TargetMode="External"/><Relationship Id="rId7" Type="http://schemas.openxmlformats.org/officeDocument/2006/relationships/hyperlink" Target="https://drive.google.com/file/d/1LHn_F8rgH_35ED6ohbXXnL6li7J-LwZh/view?usp=share_link" TargetMode="External"/><Relationship Id="rId12" Type="http://schemas.openxmlformats.org/officeDocument/2006/relationships/hyperlink" Target="https://drive.google.com/file/d/15VS7CxO0CuBLwJ8m8_tVHkCUW1tmvevN/view?usp=share_link" TargetMode="External"/><Relationship Id="rId2" Type="http://schemas.openxmlformats.org/officeDocument/2006/relationships/hyperlink" Target="https://drive.google.com/file/d/1qLza4nTUPijAtlVDdnk19sZKOeLltNHn/view?usp=share_link" TargetMode="External"/><Relationship Id="rId1" Type="http://schemas.openxmlformats.org/officeDocument/2006/relationships/hyperlink" Target="https://drive.google.com/file/d/13B5yy1hrY0DyaZR4pCPodL6eZo4EJnBC/view?usp=share_link" TargetMode="External"/><Relationship Id="rId6" Type="http://schemas.openxmlformats.org/officeDocument/2006/relationships/hyperlink" Target="https://drive.google.com/file/d/1G58gcOXoFFHvkz0AC_3SYsNFvX1b8-PO/view?usp=share_link" TargetMode="External"/><Relationship Id="rId11" Type="http://schemas.openxmlformats.org/officeDocument/2006/relationships/hyperlink" Target="https://drive.google.com/file/d/1PwGCrUCnO6x1QLoEtoG9VolmV7HNM98R/view?usp=share_link" TargetMode="External"/><Relationship Id="rId5" Type="http://schemas.openxmlformats.org/officeDocument/2006/relationships/hyperlink" Target="https://drive.google.com/file/d/1OurArndQ82616Q1X_Q9KgcoTjn8tMFcO/view?usp=share_link" TargetMode="External"/><Relationship Id="rId15" Type="http://schemas.openxmlformats.org/officeDocument/2006/relationships/hyperlink" Target="https://drive.google.com/file/d/1QyJq1hmokd6P5URF9EjrMmNgDzwgbnws/view?usp=share_link" TargetMode="External"/><Relationship Id="rId10" Type="http://schemas.openxmlformats.org/officeDocument/2006/relationships/hyperlink" Target="https://drive.google.com/file/d/1qvYh2TzrJZIzh-gnz6-cC4VDWGcTdqG0/view?usp=share_link" TargetMode="External"/><Relationship Id="rId4" Type="http://schemas.openxmlformats.org/officeDocument/2006/relationships/hyperlink" Target="https://drive.google.com/file/d/1vPIFzgSeRZCqdg1sAV9_jcnXVjrBKio2/view?usp=share_link" TargetMode="External"/><Relationship Id="rId9" Type="http://schemas.openxmlformats.org/officeDocument/2006/relationships/hyperlink" Target="https://drive.google.com/file/d/1tJ3J80jmMVPhhM7Y0suc5aUWllocxP-w/view?usp=share_link" TargetMode="External"/><Relationship Id="rId14" Type="http://schemas.openxmlformats.org/officeDocument/2006/relationships/hyperlink" Target="https://drive.google.com/file/d/1hFeymi7fiQihEshvOci4FOcSWwKiwN9R/view?usp=share_link"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8" Type="http://schemas.openxmlformats.org/officeDocument/2006/relationships/hyperlink" Target="https://drive.google.com/file/d/1WCrq01COHhCUkKNFWBHQrYZrgdDE0pNn/view?usp=share_link" TargetMode="External"/><Relationship Id="rId13" Type="http://schemas.openxmlformats.org/officeDocument/2006/relationships/hyperlink" Target="https://drive.google.com/file/d/1IXjIkjSJ9bqBkD5vywSJFYRM3sOvn5vp/view?usp=share_link" TargetMode="External"/><Relationship Id="rId18" Type="http://schemas.openxmlformats.org/officeDocument/2006/relationships/hyperlink" Target="https://drive.google.com/file/d/1YddmlfWV2XYQzSZkJHVoe2CrkxrE7zui/view?usp=share_link" TargetMode="External"/><Relationship Id="rId3" Type="http://schemas.openxmlformats.org/officeDocument/2006/relationships/hyperlink" Target="https://drive.google.com/file/d/1BexaytCeDAjmVjBSzTkpaBtBmvy2Df-G/view?usp=share_link" TargetMode="External"/><Relationship Id="rId7" Type="http://schemas.openxmlformats.org/officeDocument/2006/relationships/hyperlink" Target="https://drive.google.com/file/d/1YCW8Da5eWi6nDgQ-K8gMkZPVueeT8kWZ/view?usp=share_link" TargetMode="External"/><Relationship Id="rId12" Type="http://schemas.openxmlformats.org/officeDocument/2006/relationships/hyperlink" Target="https://drive.google.com/file/d/1djuCSp85PsJGSBSao27mAAwDS8h0F1CW/view?usp=share_link" TargetMode="External"/><Relationship Id="rId17" Type="http://schemas.openxmlformats.org/officeDocument/2006/relationships/hyperlink" Target="https://drive.google.com/file/d/1jgsAW3LNU7fMu8U2RBCZskbNZVAx0f-G/view?usp=share_link" TargetMode="External"/><Relationship Id="rId2" Type="http://schemas.openxmlformats.org/officeDocument/2006/relationships/hyperlink" Target="https://drive.google.com/file/d/1iomrjscTtLTmE-n_FpyCDN6weZS33iUO/view?usp=share_link" TargetMode="External"/><Relationship Id="rId16" Type="http://schemas.openxmlformats.org/officeDocument/2006/relationships/hyperlink" Target="https://drive.google.com/file/d/15la873cm5kKJk8Z2BTxQx30lOgyf7uV7/view?usp=share_link" TargetMode="External"/><Relationship Id="rId20" Type="http://schemas.openxmlformats.org/officeDocument/2006/relationships/hyperlink" Target="https://drive.google.com/file/d/1YSRaNwHiHf3-UmhLOOAcCBuKct1gJXDr/view?usp=share_link" TargetMode="External"/><Relationship Id="rId1" Type="http://schemas.openxmlformats.org/officeDocument/2006/relationships/hyperlink" Target="https://drive.google.com/file/d/1ZcX5r20N-SxoNKoVa6wOCAmVn_3x-y2x/view?usp=share_link" TargetMode="External"/><Relationship Id="rId6" Type="http://schemas.openxmlformats.org/officeDocument/2006/relationships/hyperlink" Target="https://drive.google.com/file/d/1WF1_q77o5RUBRCkul-Ahfn_-pFFjThFz/view?usp=share_link" TargetMode="External"/><Relationship Id="rId11" Type="http://schemas.openxmlformats.org/officeDocument/2006/relationships/hyperlink" Target="https://drive.google.com/file/d/1Vtyi9lWSmd23dsjrJwYvhoRRhPiru7Pi/view?usp=share_link" TargetMode="External"/><Relationship Id="rId5" Type="http://schemas.openxmlformats.org/officeDocument/2006/relationships/hyperlink" Target="https://drive.google.com/file/d/16WbVirw-SYCVR8HNMHyNnBqkcgwTTC3b/view?usp=share_link" TargetMode="External"/><Relationship Id="rId15" Type="http://schemas.openxmlformats.org/officeDocument/2006/relationships/hyperlink" Target="https://drive.google.com/file/d/1hYFbHELP1qlY0Kw83AIeSCPCQ4zgLq9d/view?usp=share_link" TargetMode="External"/><Relationship Id="rId10" Type="http://schemas.openxmlformats.org/officeDocument/2006/relationships/hyperlink" Target="https://drive.google.com/file/d/1LKwFy5N_6U1FSGHKsS-hokzsVJPY4-zS/view?usp=share_link" TargetMode="External"/><Relationship Id="rId19" Type="http://schemas.openxmlformats.org/officeDocument/2006/relationships/hyperlink" Target="https://drive.google.com/file/d/1lM4GiBERmHQjJYHbT_C_kEq_KYU72VOP/view?usp=share_link" TargetMode="External"/><Relationship Id="rId4" Type="http://schemas.openxmlformats.org/officeDocument/2006/relationships/hyperlink" Target="https://drive.google.com/file/d/17wFZwYiXpNEn7ObpuGX_Z45ecBYPxTCi/view?usp=share_link" TargetMode="External"/><Relationship Id="rId9" Type="http://schemas.openxmlformats.org/officeDocument/2006/relationships/hyperlink" Target="https://drive.google.com/file/d/1bfty0JEzMS2UuVixP4JPVrDysb-ESjaU/view?usp=share_link" TargetMode="External"/><Relationship Id="rId14" Type="http://schemas.openxmlformats.org/officeDocument/2006/relationships/hyperlink" Target="https://drive.google.com/file/d/1oimrDwQ42EElT3GqXylthIovaKgyInds/view?usp=share_link"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8" Type="http://schemas.openxmlformats.org/officeDocument/2006/relationships/hyperlink" Target="https://www.pushsquare.com/guides/hogwarts-legacy-all-astronomy-tables-locations" TargetMode="External"/><Relationship Id="rId13" Type="http://schemas.openxmlformats.org/officeDocument/2006/relationships/hyperlink" Target="https://www.powerpyx.com/hogwarts-legacy-all-ancient-magic-hotspots-locations/" TargetMode="External"/><Relationship Id="rId3" Type="http://schemas.openxmlformats.org/officeDocument/2006/relationships/hyperlink" Target="https://www.pushsquare.com/guides/hogwarts-legacy-all-field-guide-pages-locations" TargetMode="External"/><Relationship Id="rId7" Type="http://schemas.openxmlformats.org/officeDocument/2006/relationships/hyperlink" Target="https://www.pushsquare.com/guides/hogwarts-legacy-all-collection-chests-locations" TargetMode="External"/><Relationship Id="rId12" Type="http://schemas.openxmlformats.org/officeDocument/2006/relationships/hyperlink" Target="https://www.pcgamer.com/hogwarts-legacy-daedalian-keys-cabinets-locations/" TargetMode="External"/><Relationship Id="rId2" Type="http://schemas.openxmlformats.org/officeDocument/2006/relationships/hyperlink" Target="https://www.ign.com/wikis/hogwarts-legacy/Hogwarts_Castle_Field_Guide_Page_Locations" TargetMode="External"/><Relationship Id="rId1" Type="http://schemas.openxmlformats.org/officeDocument/2006/relationships/hyperlink" Target="https://www.dualshockers.com/hogwarts-legacy-hogsmeade-field-guide-pages-locations/" TargetMode="External"/><Relationship Id="rId6" Type="http://schemas.openxmlformats.org/officeDocument/2006/relationships/hyperlink" Target="https://itemlevel.net/where-to-find-all-butterflies-locations-in-hogwarts-legacy/" TargetMode="External"/><Relationship Id="rId11" Type="http://schemas.openxmlformats.org/officeDocument/2006/relationships/hyperlink" Target="https://www.pushsquare.com/guides/hogwarts-legacy-all-balloons-locations" TargetMode="External"/><Relationship Id="rId5" Type="http://schemas.openxmlformats.org/officeDocument/2006/relationships/hyperlink" Target="https://www.polygon.com/hogwarts-legacy-guide/23594259/demiguise-statue-locations-hogwarts-hogsmeade-highlands" TargetMode="External"/><Relationship Id="rId10" Type="http://schemas.openxmlformats.org/officeDocument/2006/relationships/hyperlink" Target="https://www.pushsquare.com/guides/hogwarts-legacy-all-landing-platforms-locations" TargetMode="External"/><Relationship Id="rId4" Type="http://schemas.openxmlformats.org/officeDocument/2006/relationships/hyperlink" Target="https://www.youtube.com/watch?v=f9LhXtwKfBA&amp;ab_channel=rabbitramen" TargetMode="External"/><Relationship Id="rId9" Type="http://schemas.openxmlformats.org/officeDocument/2006/relationships/hyperlink" Target="https://www.pushsquare.com/guides/hogwarts-legacy-all-merlin-trials-locations-and-how-to-solve-the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JRCvwN8gE7SpXjWNOd6jjzbZpT9jg3qk/view?usp=share_link" TargetMode="External"/><Relationship Id="rId13" Type="http://schemas.openxmlformats.org/officeDocument/2006/relationships/hyperlink" Target="https://drive.google.com/file/d/1K5cmEl3uoxSCDtPRNXJ2HPLRKwg6pCVL/view?usp=share_link" TargetMode="External"/><Relationship Id="rId18" Type="http://schemas.openxmlformats.org/officeDocument/2006/relationships/hyperlink" Target="https://drive.google.com/file/d/1LHH_haCrFPHRLHWWP1L4OOaKCWFUYMmO/view?usp=share_link" TargetMode="External"/><Relationship Id="rId3" Type="http://schemas.openxmlformats.org/officeDocument/2006/relationships/hyperlink" Target="https://drive.google.com/file/d/1L9FqemWG1KFHzfcBu090E-wxdqaLpP90/view?usp=share_link" TargetMode="External"/><Relationship Id="rId7" Type="http://schemas.openxmlformats.org/officeDocument/2006/relationships/hyperlink" Target="https://drive.google.com/file/d/1TiCd_2wE5U1fj9lGE8TY4VjEVtL4HGgB/view?usp=share_link" TargetMode="External"/><Relationship Id="rId12" Type="http://schemas.openxmlformats.org/officeDocument/2006/relationships/hyperlink" Target="https://drive.google.com/file/d/1wOb_u3UrnQbxLmr4J_XpPM5fMjtBYF_g/view?usp=share_link" TargetMode="External"/><Relationship Id="rId17" Type="http://schemas.openxmlformats.org/officeDocument/2006/relationships/hyperlink" Target="https://drive.google.com/file/d/1pQUq5c9B5_E7bKhLTUcXsB9MDnhohOPV/view?usp=share_link" TargetMode="External"/><Relationship Id="rId2" Type="http://schemas.openxmlformats.org/officeDocument/2006/relationships/hyperlink" Target="https://drive.google.com/file/d/1OwI0ikOolo9GYwD1RFPQPeR4qCfe2odg/view?usp=share_link" TargetMode="External"/><Relationship Id="rId16" Type="http://schemas.openxmlformats.org/officeDocument/2006/relationships/hyperlink" Target="https://drive.google.com/file/d/1LKDG41z2LtwY1MUtWjHI0fZlloa0Zn5Z/view?usp=share_link" TargetMode="External"/><Relationship Id="rId1" Type="http://schemas.openxmlformats.org/officeDocument/2006/relationships/hyperlink" Target="https://drive.google.com/file/d/1BGaquKCw8bYc4q3Lwo2EqLlpapgZ2Trx/view?usp=share_link" TargetMode="External"/><Relationship Id="rId6" Type="http://schemas.openxmlformats.org/officeDocument/2006/relationships/hyperlink" Target="https://drive.google.com/file/d/1INVAZoU84kEQjpkxegNqGEUU86fiiFCr/view?usp=share_link" TargetMode="External"/><Relationship Id="rId11" Type="http://schemas.openxmlformats.org/officeDocument/2006/relationships/hyperlink" Target="https://drive.google.com/file/d/127yqUfqYeRdJ9zU4NmEIaKuAFqKJuI3u/view?usp=share_link" TargetMode="External"/><Relationship Id="rId5" Type="http://schemas.openxmlformats.org/officeDocument/2006/relationships/hyperlink" Target="https://drive.google.com/file/d/1asx5EHoZgSBfVV6IOWQJGbVUM9Ms26Dq/view?usp=share_link" TargetMode="External"/><Relationship Id="rId15" Type="http://schemas.openxmlformats.org/officeDocument/2006/relationships/hyperlink" Target="https://drive.google.com/file/d/1Q3P3V3pdacnp7qTRtwWGJN1WAK6hRJRp/view?usp=share_link" TargetMode="External"/><Relationship Id="rId10" Type="http://schemas.openxmlformats.org/officeDocument/2006/relationships/hyperlink" Target="https://drive.google.com/file/d/1koYCAEgD8V2oHDlNjostUVX7frWzidvA/view?usp=share_link" TargetMode="External"/><Relationship Id="rId19" Type="http://schemas.openxmlformats.org/officeDocument/2006/relationships/hyperlink" Target="https://drive.google.com/file/d/11QEhgm0h_ry7BQDvHXRp9fyt0ujEf7h2/view?usp=share_link" TargetMode="External"/><Relationship Id="rId4" Type="http://schemas.openxmlformats.org/officeDocument/2006/relationships/hyperlink" Target="https://drive.google.com/file/d/1vRLCvROLdGEcj0MGXOGRwdR0a70jVQJW/view?usp=share_link" TargetMode="External"/><Relationship Id="rId9" Type="http://schemas.openxmlformats.org/officeDocument/2006/relationships/hyperlink" Target="https://drive.google.com/file/d/1j-tZh_d5MY2EzfW8zDO4PXvBpnmNV22d/view?usp=share_link" TargetMode="External"/><Relationship Id="rId14" Type="http://schemas.openxmlformats.org/officeDocument/2006/relationships/hyperlink" Target="https://drive.google.com/file/d/1ypVEw6326Bopq0W3VExZ9-YNwXvPhWO_/view?usp=share_li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google.com/file/d/1ftCiewCnfVGfVK8Rg8Jc0hmTFW160dd4/view?usp=share_link" TargetMode="External"/><Relationship Id="rId13" Type="http://schemas.openxmlformats.org/officeDocument/2006/relationships/hyperlink" Target="https://drive.google.com/file/d/1ARoQ7knWTJQx0rS8P0dE3VfwT_Xsd4fn/view?usp=share_link" TargetMode="External"/><Relationship Id="rId3" Type="http://schemas.openxmlformats.org/officeDocument/2006/relationships/hyperlink" Target="https://drive.google.com/file/d/1vivotnLLZi7sEyg-0yhsYQ-lx9atU7gU/view?usp=share_link" TargetMode="External"/><Relationship Id="rId7" Type="http://schemas.openxmlformats.org/officeDocument/2006/relationships/hyperlink" Target="https://drive.google.com/file/d/1KONvZ1Msem0IpUCaAxmkkHFjX79ifQs4/view?usp=share_link" TargetMode="External"/><Relationship Id="rId12" Type="http://schemas.openxmlformats.org/officeDocument/2006/relationships/hyperlink" Target="https://drive.google.com/file/d/1ERNEe3bOC50PAw2ZzlPl5fowKQTHA0wH/view?usp=share_link" TargetMode="External"/><Relationship Id="rId2" Type="http://schemas.openxmlformats.org/officeDocument/2006/relationships/hyperlink" Target="https://drive.google.com/file/d/1mxc5nk_0HWu9TrqwzcZVpyRZj3Hvj8RC/view?usp=share_link" TargetMode="External"/><Relationship Id="rId1" Type="http://schemas.openxmlformats.org/officeDocument/2006/relationships/hyperlink" Target="https://drive.google.com/file/d/1YeCczHGxleCaiS-ZwqHrli1faqiXJEwM/view?usp=share_link" TargetMode="External"/><Relationship Id="rId6" Type="http://schemas.openxmlformats.org/officeDocument/2006/relationships/hyperlink" Target="https://drive.google.com/file/d/1nJK7ENXExurYuXdmErP90pncjHsoaIMy/view?usp=share_link" TargetMode="External"/><Relationship Id="rId11" Type="http://schemas.openxmlformats.org/officeDocument/2006/relationships/hyperlink" Target="https://drive.google.com/file/d/1qxBZ72bFjdX3tUfJqIGJFiRisnpYFOKA/view?usp=share_link" TargetMode="External"/><Relationship Id="rId5" Type="http://schemas.openxmlformats.org/officeDocument/2006/relationships/hyperlink" Target="https://drive.google.com/file/d/1PcnQDMM89sd72uD-9-7II-ydwUm9JYON/view?usp=share_link" TargetMode="External"/><Relationship Id="rId10" Type="http://schemas.openxmlformats.org/officeDocument/2006/relationships/hyperlink" Target="https://drive.google.com/file/d/1UC9zLLPjSJatCsPaY80542GDEJLIyRBU/view?usp=share_link" TargetMode="External"/><Relationship Id="rId4" Type="http://schemas.openxmlformats.org/officeDocument/2006/relationships/hyperlink" Target="https://drive.google.com/file/d/1PW4p0bo4ir4nfk1HdFc030ZIqsMkNNYp/view?usp=share_link" TargetMode="External"/><Relationship Id="rId9" Type="http://schemas.openxmlformats.org/officeDocument/2006/relationships/hyperlink" Target="https://drive.google.com/file/d/1kDCMuPeHEwdvML5aPO4PukhS0POkd1Ka/view?usp=share_link" TargetMode="External"/><Relationship Id="rId14" Type="http://schemas.openxmlformats.org/officeDocument/2006/relationships/hyperlink" Target="https://drive.google.com/file/d/1ttSJt8_qo92a-6SxC8odsro-yiOWMKEX/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5"/>
  <sheetViews>
    <sheetView workbookViewId="0">
      <selection sqref="A1:I2"/>
    </sheetView>
  </sheetViews>
  <sheetFormatPr baseColWidth="10" defaultColWidth="12.6640625" defaultRowHeight="15.75" customHeight="1" x14ac:dyDescent="0.15"/>
  <cols>
    <col min="1" max="1" width="22.33203125" customWidth="1"/>
    <col min="2" max="2" width="14.1640625" customWidth="1"/>
    <col min="4" max="4" width="6.5" customWidth="1"/>
    <col min="6" max="6" width="21.5" customWidth="1"/>
    <col min="7" max="7" width="16.83203125" customWidth="1"/>
    <col min="8" max="8" width="21.33203125" customWidth="1"/>
    <col min="9" max="9" width="11.5" customWidth="1"/>
  </cols>
  <sheetData>
    <row r="1" spans="1:9" ht="13" x14ac:dyDescent="0.15">
      <c r="A1" s="60" t="s">
        <v>0</v>
      </c>
      <c r="B1" s="59"/>
      <c r="C1" s="59"/>
      <c r="D1" s="59"/>
      <c r="E1" s="59"/>
      <c r="F1" s="59"/>
      <c r="G1" s="59"/>
      <c r="H1" s="59"/>
      <c r="I1" s="59"/>
    </row>
    <row r="2" spans="1:9" ht="15.75" customHeight="1" x14ac:dyDescent="0.15">
      <c r="A2" s="59"/>
      <c r="B2" s="59"/>
      <c r="C2" s="59"/>
      <c r="D2" s="59"/>
      <c r="E2" s="59"/>
      <c r="F2" s="59"/>
      <c r="G2" s="59"/>
      <c r="H2" s="59"/>
      <c r="I2" s="59"/>
    </row>
    <row r="3" spans="1:9" ht="33" customHeight="1" x14ac:dyDescent="0.15">
      <c r="A3" s="1" t="s">
        <v>1</v>
      </c>
      <c r="B3" s="61"/>
      <c r="C3" s="59"/>
      <c r="D3" s="59"/>
      <c r="E3" s="59"/>
      <c r="F3" s="2" t="s">
        <v>2</v>
      </c>
      <c r="G3" s="62"/>
      <c r="H3" s="59"/>
      <c r="I3" s="59"/>
    </row>
    <row r="4" spans="1:9" ht="15" customHeight="1" x14ac:dyDescent="0.15">
      <c r="A4" s="63" t="s">
        <v>3</v>
      </c>
      <c r="B4" s="59"/>
      <c r="C4" s="59"/>
      <c r="D4" s="59"/>
      <c r="E4" s="59"/>
      <c r="F4" s="59"/>
      <c r="G4" s="59"/>
      <c r="H4" s="59"/>
      <c r="I4" s="59"/>
    </row>
    <row r="5" spans="1:9" ht="23" x14ac:dyDescent="0.15">
      <c r="A5" s="64" t="s">
        <v>4</v>
      </c>
      <c r="B5" s="59"/>
      <c r="C5" s="59"/>
      <c r="D5" s="65"/>
      <c r="E5" s="64" t="s">
        <v>5</v>
      </c>
      <c r="F5" s="59"/>
      <c r="G5" s="59"/>
      <c r="H5" s="59"/>
      <c r="I5" s="59"/>
    </row>
    <row r="6" spans="1:9" ht="18" x14ac:dyDescent="0.2">
      <c r="A6" s="58" t="s">
        <v>6</v>
      </c>
      <c r="B6" s="59"/>
      <c r="C6" s="3">
        <f ca="1">HogwartsFieldGuidePages</f>
        <v>0</v>
      </c>
      <c r="D6" s="59"/>
      <c r="E6" s="66" t="s">
        <v>7</v>
      </c>
      <c r="F6" s="59"/>
      <c r="G6" s="59"/>
      <c r="H6" s="59"/>
      <c r="I6" s="59"/>
    </row>
    <row r="7" spans="1:9" ht="18" x14ac:dyDescent="0.2">
      <c r="A7" s="58" t="s">
        <v>8</v>
      </c>
      <c r="B7" s="59"/>
      <c r="C7" s="3">
        <f ca="1">HogsmeadeFieldGuidePages</f>
        <v>0</v>
      </c>
      <c r="D7" s="59"/>
      <c r="E7" s="59"/>
      <c r="F7" s="59"/>
      <c r="G7" s="59"/>
      <c r="H7" s="59"/>
      <c r="I7" s="59"/>
    </row>
    <row r="8" spans="1:9" ht="18" x14ac:dyDescent="0.2">
      <c r="A8" s="58" t="s">
        <v>9</v>
      </c>
      <c r="B8" s="59"/>
      <c r="C8" s="3">
        <f ca="1">HighlandsFieldGuide</f>
        <v>0</v>
      </c>
      <c r="D8" s="59"/>
      <c r="E8" s="59"/>
      <c r="F8" s="59"/>
      <c r="G8" s="59"/>
      <c r="H8" s="59"/>
      <c r="I8" s="59"/>
    </row>
    <row r="9" spans="1:9" ht="18" x14ac:dyDescent="0.2">
      <c r="A9" s="58" t="s">
        <v>10</v>
      </c>
      <c r="B9" s="59"/>
      <c r="C9" s="3">
        <f ca="1">DemiguiseStatueProgress</f>
        <v>0</v>
      </c>
      <c r="D9" s="59"/>
      <c r="E9" s="59"/>
      <c r="F9" s="59"/>
      <c r="G9" s="59"/>
      <c r="H9" s="59"/>
      <c r="I9" s="59"/>
    </row>
    <row r="10" spans="1:9" ht="18" x14ac:dyDescent="0.2">
      <c r="A10" s="58" t="s">
        <v>11</v>
      </c>
      <c r="B10" s="59"/>
      <c r="C10" s="3">
        <f>DaedalianKeyProgress</f>
        <v>0</v>
      </c>
      <c r="D10" s="59"/>
      <c r="E10" s="59"/>
      <c r="F10" s="59"/>
      <c r="G10" s="59"/>
      <c r="H10" s="59"/>
      <c r="I10" s="59"/>
    </row>
    <row r="11" spans="1:9" ht="18" x14ac:dyDescent="0.2">
      <c r="A11" s="58" t="s">
        <v>12</v>
      </c>
      <c r="B11" s="59"/>
      <c r="C11" s="3">
        <f ca="1">LandingPlatformsProgress</f>
        <v>0</v>
      </c>
      <c r="D11" s="59"/>
      <c r="E11" s="59"/>
      <c r="F11" s="59"/>
      <c r="G11" s="59"/>
      <c r="H11" s="59"/>
      <c r="I11" s="59"/>
    </row>
    <row r="12" spans="1:9" ht="18" x14ac:dyDescent="0.2">
      <c r="A12" s="58" t="s">
        <v>13</v>
      </c>
      <c r="B12" s="59"/>
      <c r="C12" s="3">
        <f ca="1">AstronomyTablesProgress</f>
        <v>0</v>
      </c>
      <c r="D12" s="59"/>
      <c r="E12" s="59"/>
      <c r="F12" s="59"/>
      <c r="G12" s="59"/>
      <c r="H12" s="59"/>
      <c r="I12" s="59"/>
    </row>
    <row r="13" spans="1:9" ht="18" x14ac:dyDescent="0.2">
      <c r="A13" s="58" t="s">
        <v>14</v>
      </c>
      <c r="B13" s="59"/>
      <c r="C13" s="3">
        <f ca="1">BalloonsProgress</f>
        <v>0</v>
      </c>
      <c r="D13" s="59"/>
      <c r="E13" s="59"/>
      <c r="F13" s="59"/>
      <c r="G13" s="59"/>
      <c r="H13" s="59"/>
      <c r="I13" s="59"/>
    </row>
    <row r="14" spans="1:9" ht="18" x14ac:dyDescent="0.2">
      <c r="A14" s="58" t="s">
        <v>15</v>
      </c>
      <c r="B14" s="59"/>
      <c r="C14" s="3">
        <f>ButterfliesProgress</f>
        <v>0</v>
      </c>
      <c r="D14" s="59"/>
      <c r="E14" s="59"/>
      <c r="F14" s="59"/>
      <c r="G14" s="59"/>
      <c r="H14" s="59"/>
      <c r="I14" s="59"/>
    </row>
    <row r="15" spans="1:9" ht="18" x14ac:dyDescent="0.2">
      <c r="A15" s="58" t="s">
        <v>16</v>
      </c>
      <c r="B15" s="59"/>
      <c r="C15" s="3">
        <f ca="1">MerlinTrialsProgress</f>
        <v>0</v>
      </c>
      <c r="D15" s="59"/>
      <c r="E15" s="59"/>
      <c r="F15" s="59"/>
      <c r="G15" s="59"/>
      <c r="H15" s="59"/>
      <c r="I15" s="59"/>
    </row>
    <row r="16" spans="1:9" ht="18" x14ac:dyDescent="0.2">
      <c r="A16" s="58" t="s">
        <v>17</v>
      </c>
      <c r="B16" s="59"/>
      <c r="C16" s="3">
        <f ca="1">AncientMagicHotspotProgress</f>
        <v>0</v>
      </c>
      <c r="D16" s="59"/>
      <c r="E16" s="59"/>
      <c r="F16" s="59"/>
      <c r="G16" s="59"/>
      <c r="H16" s="59"/>
      <c r="I16" s="59"/>
    </row>
    <row r="17" spans="1:9" ht="18" x14ac:dyDescent="0.2">
      <c r="A17" s="58" t="s">
        <v>18</v>
      </c>
      <c r="B17" s="59"/>
      <c r="C17" s="3">
        <f>InfamousFoeProgress</f>
        <v>0</v>
      </c>
      <c r="D17" s="59"/>
      <c r="E17" s="59"/>
      <c r="F17" s="59"/>
      <c r="G17" s="59"/>
      <c r="H17" s="59"/>
      <c r="I17" s="59"/>
    </row>
    <row r="18" spans="1:9" ht="15.75" customHeight="1" x14ac:dyDescent="0.15">
      <c r="D18" s="59"/>
      <c r="E18" s="59"/>
      <c r="F18" s="59"/>
      <c r="G18" s="59"/>
      <c r="H18" s="59"/>
      <c r="I18" s="59"/>
    </row>
    <row r="19" spans="1:9" ht="15.75" customHeight="1" x14ac:dyDescent="0.15">
      <c r="D19" s="59"/>
      <c r="E19" s="59"/>
      <c r="F19" s="59"/>
      <c r="G19" s="59"/>
      <c r="H19" s="59"/>
      <c r="I19" s="59"/>
    </row>
    <row r="20" spans="1:9" ht="15.75" customHeight="1" x14ac:dyDescent="0.15">
      <c r="D20" s="59"/>
      <c r="E20" s="59"/>
      <c r="F20" s="59"/>
      <c r="G20" s="59"/>
      <c r="H20" s="59"/>
      <c r="I20" s="59"/>
    </row>
    <row r="21" spans="1:9" ht="15.75" customHeight="1" x14ac:dyDescent="0.15">
      <c r="D21" s="59"/>
      <c r="E21" s="59"/>
      <c r="F21" s="59"/>
      <c r="G21" s="59"/>
      <c r="H21" s="59"/>
      <c r="I21" s="59"/>
    </row>
    <row r="22" spans="1:9" ht="15.75" customHeight="1" x14ac:dyDescent="0.15">
      <c r="D22" s="59"/>
      <c r="E22" s="59"/>
      <c r="F22" s="59"/>
      <c r="G22" s="59"/>
      <c r="H22" s="59"/>
      <c r="I22" s="59"/>
    </row>
    <row r="23" spans="1:9" ht="15.75" customHeight="1" x14ac:dyDescent="0.15">
      <c r="D23" s="59"/>
      <c r="E23" s="59"/>
      <c r="F23" s="59"/>
      <c r="G23" s="59"/>
      <c r="H23" s="59"/>
      <c r="I23" s="59"/>
    </row>
    <row r="24" spans="1:9" ht="15.75" customHeight="1" x14ac:dyDescent="0.15">
      <c r="D24" s="59"/>
      <c r="E24" s="59"/>
      <c r="F24" s="59"/>
      <c r="G24" s="59"/>
      <c r="H24" s="59"/>
      <c r="I24" s="59"/>
    </row>
    <row r="25" spans="1:9" ht="15.75" customHeight="1" x14ac:dyDescent="0.15">
      <c r="D25" s="59"/>
      <c r="E25" s="59"/>
      <c r="F25" s="59"/>
      <c r="G25" s="59"/>
      <c r="H25" s="59"/>
      <c r="I25" s="59"/>
    </row>
    <row r="26" spans="1:9" ht="15.75" customHeight="1" x14ac:dyDescent="0.15">
      <c r="D26" s="59"/>
      <c r="E26" s="59"/>
      <c r="F26" s="59"/>
      <c r="G26" s="59"/>
      <c r="H26" s="59"/>
      <c r="I26" s="59"/>
    </row>
    <row r="27" spans="1:9" ht="15.75" customHeight="1" x14ac:dyDescent="0.15">
      <c r="D27" s="59"/>
      <c r="E27" s="59"/>
      <c r="F27" s="59"/>
      <c r="G27" s="59"/>
      <c r="H27" s="59"/>
      <c r="I27" s="59"/>
    </row>
    <row r="28" spans="1:9" ht="15.75" customHeight="1" x14ac:dyDescent="0.15">
      <c r="D28" s="59"/>
      <c r="E28" s="59"/>
      <c r="F28" s="59"/>
      <c r="G28" s="59"/>
      <c r="H28" s="59"/>
      <c r="I28" s="59"/>
    </row>
    <row r="29" spans="1:9" ht="15.75" customHeight="1" x14ac:dyDescent="0.15">
      <c r="D29" s="59"/>
      <c r="E29" s="59"/>
      <c r="F29" s="59"/>
      <c r="G29" s="59"/>
      <c r="H29" s="59"/>
      <c r="I29" s="59"/>
    </row>
    <row r="30" spans="1:9" ht="15.75" customHeight="1" x14ac:dyDescent="0.15">
      <c r="D30" s="59"/>
      <c r="E30" s="59"/>
      <c r="F30" s="59"/>
      <c r="G30" s="59"/>
      <c r="H30" s="59"/>
      <c r="I30" s="59"/>
    </row>
    <row r="31" spans="1:9" ht="15.75" customHeight="1" x14ac:dyDescent="0.15">
      <c r="D31" s="59"/>
      <c r="E31" s="59"/>
      <c r="F31" s="59"/>
      <c r="G31" s="59"/>
      <c r="H31" s="59"/>
      <c r="I31" s="59"/>
    </row>
    <row r="32" spans="1:9" ht="15.75" customHeight="1" x14ac:dyDescent="0.15">
      <c r="D32" s="59"/>
      <c r="E32" s="59"/>
      <c r="F32" s="59"/>
      <c r="G32" s="59"/>
      <c r="H32" s="59"/>
      <c r="I32" s="59"/>
    </row>
    <row r="33" spans="4:9" ht="15.75" customHeight="1" x14ac:dyDescent="0.15">
      <c r="D33" s="59"/>
      <c r="E33" s="59"/>
      <c r="F33" s="59"/>
      <c r="G33" s="59"/>
      <c r="H33" s="59"/>
      <c r="I33" s="59"/>
    </row>
    <row r="34" spans="4:9" ht="15.75" customHeight="1" x14ac:dyDescent="0.15">
      <c r="D34" s="59"/>
      <c r="E34" s="59"/>
      <c r="F34" s="59"/>
      <c r="G34" s="59"/>
      <c r="H34" s="59"/>
      <c r="I34" s="59"/>
    </row>
    <row r="35" spans="4:9" ht="15.75" customHeight="1" x14ac:dyDescent="0.15">
      <c r="D35" s="59"/>
      <c r="E35" s="59"/>
      <c r="F35" s="59"/>
      <c r="G35" s="59"/>
      <c r="H35" s="59"/>
      <c r="I35" s="59"/>
    </row>
  </sheetData>
  <mergeCells count="20">
    <mergeCell ref="A14:B14"/>
    <mergeCell ref="A15:B15"/>
    <mergeCell ref="A16:B16"/>
    <mergeCell ref="A1:I2"/>
    <mergeCell ref="B3:E3"/>
    <mergeCell ref="G3:I3"/>
    <mergeCell ref="A4:I4"/>
    <mergeCell ref="A5:C5"/>
    <mergeCell ref="D5:D35"/>
    <mergeCell ref="A6:B6"/>
    <mergeCell ref="A17:B17"/>
    <mergeCell ref="E5:I5"/>
    <mergeCell ref="E6:I35"/>
    <mergeCell ref="A7:B7"/>
    <mergeCell ref="A8:B8"/>
    <mergeCell ref="A9:B9"/>
    <mergeCell ref="A10:B10"/>
    <mergeCell ref="A11:B11"/>
    <mergeCell ref="A12:B12"/>
    <mergeCell ref="A13:B13"/>
  </mergeCells>
  <conditionalFormatting sqref="C6:C17">
    <cfRule type="colorScale" priority="1">
      <colorScale>
        <cfvo type="formula" val="0"/>
        <cfvo type="formula" val="0.5"/>
        <cfvo type="formula" val="1"/>
        <color rgb="FFF4CCCC"/>
        <color rgb="FFFFF2CC"/>
        <color rgb="FFD9EAD3"/>
      </colorScale>
    </cfRule>
  </conditionalFormatting>
  <conditionalFormatting sqref="G3:I3">
    <cfRule type="containsText" dxfId="3" priority="2" operator="containsText" text="Hufflepuff">
      <formula>NOT(ISERROR(SEARCH(("Hufflepuff"),(G3))))</formula>
    </cfRule>
    <cfRule type="containsText" dxfId="2" priority="3" operator="containsText" text="Gryffindor">
      <formula>NOT(ISERROR(SEARCH(("Gryffindor"),(G3))))</formula>
    </cfRule>
    <cfRule type="containsText" dxfId="1" priority="4" operator="containsText" text="Slytherin">
      <formula>NOT(ISERROR(SEARCH(("Slytherin"),(G3))))</formula>
    </cfRule>
    <cfRule type="containsText" dxfId="0" priority="5" operator="containsText" text="Ravenclaw">
      <formula>NOT(ISERROR(SEARCH(("Ravenclaw"),(G3))))</formula>
    </cfRule>
  </conditionalFormatting>
  <dataValidations count="1">
    <dataValidation type="list" allowBlank="1" showErrorMessage="1" sqref="G3" xr:uid="{00000000-0002-0000-0000-000000000000}">
      <formula1>"Hufflepuff,Gryffindor,Ravenclaw,Slytherin"</formula1>
    </dataValidation>
  </dataValidations>
  <hyperlinks>
    <hyperlink ref="A6" location="'Hogwarts Field Guide Pages'!A1" display="Hogwarts Field Guide Pages" xr:uid="{00000000-0004-0000-0000-000000000000}"/>
    <hyperlink ref="A7" location="'Hogsmeade Field Guide Pages'!A1" display="Hogsmeade Field Guide Pages" xr:uid="{00000000-0004-0000-0000-000001000000}"/>
    <hyperlink ref="A8" location="'Highlands Field Guide Pages'!A1" display="Highlands Field Guide Pages" xr:uid="{00000000-0004-0000-0000-000002000000}"/>
    <hyperlink ref="A9" location="'Demiguise Statues'!A1" display="Demiguise Statues" xr:uid="{00000000-0004-0000-0000-000003000000}"/>
    <hyperlink ref="A10" location="'Daedalian Keys'!A1" display="Daedalian Keys" xr:uid="{00000000-0004-0000-0000-000004000000}"/>
    <hyperlink ref="A11" location="'Landing Platforms'!A1" display="Landing Platforms" xr:uid="{00000000-0004-0000-0000-000005000000}"/>
    <hyperlink ref="A12" location="'Astronomy Tables'!A1" display="Astronomy Tables" xr:uid="{00000000-0004-0000-0000-000006000000}"/>
    <hyperlink ref="A13" location="Balloons!A1" display="Balloons" xr:uid="{00000000-0004-0000-0000-000007000000}"/>
    <hyperlink ref="A14" location="Butterflies!A1" display="Butterflies" xr:uid="{00000000-0004-0000-0000-000008000000}"/>
    <hyperlink ref="A15" location="'Merlin Trials'!A1" display="Merlin Trials" xr:uid="{00000000-0004-0000-0000-000009000000}"/>
    <hyperlink ref="A16" location="'Ancient Magic Hotspots'!A1" display="Ancient Magic Hotspots" xr:uid="{00000000-0004-0000-0000-00000A000000}"/>
    <hyperlink ref="A17" location="Enemies!A1" display="Infamous Foes" xr:uid="{00000000-0004-0000-0000-00000B000000}"/>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45"/>
  <sheetViews>
    <sheetView workbookViewId="0"/>
  </sheetViews>
  <sheetFormatPr baseColWidth="10" defaultColWidth="12.6640625" defaultRowHeight="15.75" customHeight="1" x14ac:dyDescent="0.15"/>
  <cols>
    <col min="1" max="1" width="4.5" customWidth="1"/>
    <col min="2" max="2" width="16.6640625" customWidth="1"/>
    <col min="3" max="3" width="52.5" customWidth="1"/>
    <col min="4" max="4" width="7.5" customWidth="1"/>
  </cols>
  <sheetData>
    <row r="1" spans="1:4" ht="15.75" customHeight="1" x14ac:dyDescent="0.15">
      <c r="A1" s="72" t="s">
        <v>14</v>
      </c>
      <c r="B1" s="59"/>
      <c r="C1" s="59"/>
      <c r="D1" s="4">
        <f ca="1">IFERROR(__xludf.DUMMYFUNCTION("COUNTIF(FLATTEN(A3:A4,A6,A8,A10:A14,A16:A22,A24:A29,A31,A33:A35,A37,A39:A40,A42:A43,A45), TRUE)/COUNTA(A3:A4,A6,A8,A10:A14,A16:A22,A24:A29,A31,A33:A35,A37,A39:A40,A42:A43,A45)"),0)</f>
        <v>0</v>
      </c>
    </row>
    <row r="2" spans="1:4" ht="15.75" customHeight="1" x14ac:dyDescent="0.15">
      <c r="A2" s="70" t="s">
        <v>471</v>
      </c>
      <c r="B2" s="59"/>
      <c r="C2" s="59"/>
      <c r="D2" s="59"/>
    </row>
    <row r="3" spans="1:4" ht="15.75" customHeight="1" x14ac:dyDescent="0.15">
      <c r="A3" s="11" t="b">
        <v>0</v>
      </c>
      <c r="B3" s="35" t="s">
        <v>700</v>
      </c>
      <c r="C3" s="79" t="s">
        <v>701</v>
      </c>
      <c r="D3" s="59"/>
    </row>
    <row r="4" spans="1:4" ht="15.75" customHeight="1" x14ac:dyDescent="0.15">
      <c r="A4" s="11" t="b">
        <v>0</v>
      </c>
      <c r="B4" s="35" t="s">
        <v>702</v>
      </c>
      <c r="C4" s="79" t="s">
        <v>703</v>
      </c>
      <c r="D4" s="59"/>
    </row>
    <row r="5" spans="1:4" ht="15.75" customHeight="1" x14ac:dyDescent="0.15">
      <c r="A5" s="70" t="s">
        <v>644</v>
      </c>
      <c r="B5" s="59"/>
      <c r="C5" s="59"/>
      <c r="D5" s="59"/>
    </row>
    <row r="6" spans="1:4" ht="15.75" customHeight="1" x14ac:dyDescent="0.15">
      <c r="A6" s="11" t="b">
        <v>0</v>
      </c>
      <c r="B6" s="35" t="s">
        <v>473</v>
      </c>
      <c r="C6" s="79" t="s">
        <v>704</v>
      </c>
      <c r="D6" s="59"/>
    </row>
    <row r="7" spans="1:4" ht="15.75" customHeight="1" x14ac:dyDescent="0.15">
      <c r="A7" s="70" t="s">
        <v>472</v>
      </c>
      <c r="B7" s="59"/>
      <c r="C7" s="59"/>
      <c r="D7" s="59"/>
    </row>
    <row r="8" spans="1:4" ht="15.75" customHeight="1" x14ac:dyDescent="0.15">
      <c r="A8" s="11" t="b">
        <v>0</v>
      </c>
      <c r="B8" s="35" t="s">
        <v>705</v>
      </c>
      <c r="C8" s="79" t="s">
        <v>706</v>
      </c>
      <c r="D8" s="59"/>
    </row>
    <row r="9" spans="1:4" ht="15.75" customHeight="1" x14ac:dyDescent="0.15">
      <c r="A9" s="70" t="s">
        <v>649</v>
      </c>
      <c r="B9" s="59"/>
      <c r="C9" s="59"/>
      <c r="D9" s="59"/>
    </row>
    <row r="10" spans="1:4" ht="15.75" customHeight="1" x14ac:dyDescent="0.15">
      <c r="A10" s="11" t="b">
        <v>0</v>
      </c>
      <c r="B10" s="35" t="s">
        <v>707</v>
      </c>
      <c r="C10" s="79" t="s">
        <v>708</v>
      </c>
      <c r="D10" s="59"/>
    </row>
    <row r="11" spans="1:4" ht="15.75" customHeight="1" x14ac:dyDescent="0.15">
      <c r="A11" s="11" t="b">
        <v>0</v>
      </c>
      <c r="B11" s="35" t="s">
        <v>709</v>
      </c>
      <c r="C11" s="79" t="s">
        <v>710</v>
      </c>
      <c r="D11" s="59"/>
    </row>
    <row r="12" spans="1:4" ht="15.75" customHeight="1" x14ac:dyDescent="0.15">
      <c r="A12" s="11" t="b">
        <v>0</v>
      </c>
      <c r="B12" s="35" t="s">
        <v>195</v>
      </c>
      <c r="C12" s="79" t="s">
        <v>711</v>
      </c>
      <c r="D12" s="59"/>
    </row>
    <row r="13" spans="1:4" ht="15.75" customHeight="1" x14ac:dyDescent="0.15">
      <c r="A13" s="11" t="b">
        <v>0</v>
      </c>
      <c r="B13" s="35" t="s">
        <v>712</v>
      </c>
      <c r="C13" s="79" t="s">
        <v>713</v>
      </c>
      <c r="D13" s="59"/>
    </row>
    <row r="14" spans="1:4" ht="15.75" customHeight="1" x14ac:dyDescent="0.15">
      <c r="A14" s="11" t="b">
        <v>0</v>
      </c>
      <c r="B14" s="35" t="s">
        <v>714</v>
      </c>
      <c r="C14" s="79" t="s">
        <v>715</v>
      </c>
      <c r="D14" s="59"/>
    </row>
    <row r="15" spans="1:4" ht="15.75" customHeight="1" x14ac:dyDescent="0.15">
      <c r="A15" s="70" t="s">
        <v>495</v>
      </c>
      <c r="B15" s="59"/>
      <c r="C15" s="59"/>
      <c r="D15" s="59"/>
    </row>
    <row r="16" spans="1:4" ht="15.75" customHeight="1" x14ac:dyDescent="0.15">
      <c r="A16" s="11" t="b">
        <v>0</v>
      </c>
      <c r="B16" s="35" t="s">
        <v>716</v>
      </c>
      <c r="C16" s="79" t="s">
        <v>717</v>
      </c>
      <c r="D16" s="59"/>
    </row>
    <row r="17" spans="1:4" ht="15.75" customHeight="1" x14ac:dyDescent="0.15">
      <c r="A17" s="11" t="b">
        <v>0</v>
      </c>
      <c r="B17" s="35" t="s">
        <v>718</v>
      </c>
      <c r="C17" s="79" t="s">
        <v>719</v>
      </c>
      <c r="D17" s="59"/>
    </row>
    <row r="18" spans="1:4" ht="15.75" customHeight="1" x14ac:dyDescent="0.15">
      <c r="A18" s="11" t="b">
        <v>0</v>
      </c>
      <c r="B18" s="35" t="s">
        <v>720</v>
      </c>
      <c r="C18" s="79" t="s">
        <v>721</v>
      </c>
      <c r="D18" s="59"/>
    </row>
    <row r="19" spans="1:4" ht="15.75" customHeight="1" x14ac:dyDescent="0.15">
      <c r="A19" s="11" t="b">
        <v>0</v>
      </c>
      <c r="B19" s="35" t="s">
        <v>722</v>
      </c>
      <c r="C19" s="79" t="s">
        <v>723</v>
      </c>
      <c r="D19" s="59"/>
    </row>
    <row r="20" spans="1:4" ht="15.75" customHeight="1" x14ac:dyDescent="0.15">
      <c r="A20" s="11" t="b">
        <v>0</v>
      </c>
      <c r="B20" s="35" t="s">
        <v>724</v>
      </c>
      <c r="C20" s="79" t="s">
        <v>725</v>
      </c>
      <c r="D20" s="59"/>
    </row>
    <row r="21" spans="1:4" ht="15.75" customHeight="1" x14ac:dyDescent="0.15">
      <c r="A21" s="11" t="b">
        <v>0</v>
      </c>
      <c r="B21" s="35" t="s">
        <v>726</v>
      </c>
      <c r="C21" s="79" t="s">
        <v>727</v>
      </c>
      <c r="D21" s="59"/>
    </row>
    <row r="22" spans="1:4" ht="15.75" customHeight="1" x14ac:dyDescent="0.15">
      <c r="A22" s="11" t="b">
        <v>0</v>
      </c>
      <c r="B22" s="35" t="s">
        <v>728</v>
      </c>
      <c r="C22" s="79" t="s">
        <v>729</v>
      </c>
      <c r="D22" s="59"/>
    </row>
    <row r="23" spans="1:4" ht="15.75" customHeight="1" x14ac:dyDescent="0.15">
      <c r="A23" s="70" t="s">
        <v>658</v>
      </c>
      <c r="B23" s="59"/>
      <c r="C23" s="59"/>
      <c r="D23" s="59"/>
    </row>
    <row r="24" spans="1:4" ht="15.75" customHeight="1" x14ac:dyDescent="0.15">
      <c r="A24" s="11" t="b">
        <v>0</v>
      </c>
      <c r="B24" s="35" t="s">
        <v>730</v>
      </c>
      <c r="C24" s="79" t="s">
        <v>731</v>
      </c>
      <c r="D24" s="59"/>
    </row>
    <row r="25" spans="1:4" ht="15.75" customHeight="1" x14ac:dyDescent="0.15">
      <c r="A25" s="11" t="b">
        <v>0</v>
      </c>
      <c r="B25" s="35" t="s">
        <v>732</v>
      </c>
      <c r="C25" s="79" t="s">
        <v>733</v>
      </c>
      <c r="D25" s="59"/>
    </row>
    <row r="26" spans="1:4" ht="15.75" customHeight="1" x14ac:dyDescent="0.15">
      <c r="A26" s="11" t="b">
        <v>0</v>
      </c>
      <c r="B26" s="35" t="s">
        <v>734</v>
      </c>
      <c r="C26" s="79" t="s">
        <v>735</v>
      </c>
      <c r="D26" s="59"/>
    </row>
    <row r="27" spans="1:4" ht="15.75" customHeight="1" x14ac:dyDescent="0.15">
      <c r="A27" s="11" t="b">
        <v>0</v>
      </c>
      <c r="B27" s="35" t="s">
        <v>736</v>
      </c>
      <c r="C27" s="79" t="s">
        <v>737</v>
      </c>
      <c r="D27" s="59"/>
    </row>
    <row r="28" spans="1:4" ht="15.75" customHeight="1" x14ac:dyDescent="0.15">
      <c r="A28" s="11" t="b">
        <v>0</v>
      </c>
      <c r="B28" s="35" t="s">
        <v>738</v>
      </c>
      <c r="C28" s="79" t="s">
        <v>739</v>
      </c>
      <c r="D28" s="59"/>
    </row>
    <row r="29" spans="1:4" ht="15.75" customHeight="1" x14ac:dyDescent="0.15">
      <c r="A29" s="11" t="b">
        <v>0</v>
      </c>
      <c r="B29" s="35" t="s">
        <v>740</v>
      </c>
      <c r="C29" s="79" t="s">
        <v>741</v>
      </c>
      <c r="D29" s="59"/>
    </row>
    <row r="30" spans="1:4" ht="15.75" customHeight="1" x14ac:dyDescent="0.15">
      <c r="A30" s="70" t="s">
        <v>742</v>
      </c>
      <c r="B30" s="59"/>
      <c r="C30" s="59"/>
      <c r="D30" s="59"/>
    </row>
    <row r="31" spans="1:4" ht="15.75" customHeight="1" x14ac:dyDescent="0.15">
      <c r="A31" s="11" t="b">
        <v>0</v>
      </c>
      <c r="B31" s="35" t="s">
        <v>742</v>
      </c>
      <c r="C31" s="79" t="s">
        <v>743</v>
      </c>
      <c r="D31" s="59"/>
    </row>
    <row r="32" spans="1:4" ht="15.75" customHeight="1" x14ac:dyDescent="0.15">
      <c r="A32" s="70" t="s">
        <v>667</v>
      </c>
      <c r="B32" s="59"/>
      <c r="C32" s="59"/>
      <c r="D32" s="59"/>
    </row>
    <row r="33" spans="1:4" ht="15.75" customHeight="1" x14ac:dyDescent="0.15">
      <c r="A33" s="11" t="b">
        <v>0</v>
      </c>
      <c r="B33" s="35" t="s">
        <v>744</v>
      </c>
      <c r="C33" s="79" t="s">
        <v>745</v>
      </c>
      <c r="D33" s="59"/>
    </row>
    <row r="34" spans="1:4" ht="15.75" customHeight="1" x14ac:dyDescent="0.15">
      <c r="A34" s="11" t="b">
        <v>0</v>
      </c>
      <c r="B34" s="35" t="s">
        <v>746</v>
      </c>
      <c r="C34" s="79" t="s">
        <v>747</v>
      </c>
      <c r="D34" s="59"/>
    </row>
    <row r="35" spans="1:4" ht="15.75" customHeight="1" x14ac:dyDescent="0.15">
      <c r="A35" s="11" t="b">
        <v>0</v>
      </c>
      <c r="B35" s="35" t="s">
        <v>748</v>
      </c>
      <c r="C35" s="79" t="s">
        <v>749</v>
      </c>
      <c r="D35" s="59"/>
    </row>
    <row r="36" spans="1:4" ht="15.75" customHeight="1" x14ac:dyDescent="0.15">
      <c r="A36" s="70" t="s">
        <v>670</v>
      </c>
      <c r="B36" s="59"/>
      <c r="C36" s="59"/>
      <c r="D36" s="59"/>
    </row>
    <row r="37" spans="1:4" ht="15.75" customHeight="1" x14ac:dyDescent="0.15">
      <c r="A37" s="11" t="b">
        <v>0</v>
      </c>
      <c r="B37" s="35" t="s">
        <v>750</v>
      </c>
      <c r="C37" s="79" t="s">
        <v>751</v>
      </c>
      <c r="D37" s="59"/>
    </row>
    <row r="38" spans="1:4" ht="15.75" customHeight="1" x14ac:dyDescent="0.15">
      <c r="A38" s="70" t="s">
        <v>675</v>
      </c>
      <c r="B38" s="59"/>
      <c r="C38" s="59"/>
      <c r="D38" s="59"/>
    </row>
    <row r="39" spans="1:4" ht="15.75" customHeight="1" x14ac:dyDescent="0.15">
      <c r="A39" s="11" t="b">
        <v>0</v>
      </c>
      <c r="B39" s="35" t="s">
        <v>752</v>
      </c>
      <c r="C39" s="79" t="s">
        <v>753</v>
      </c>
      <c r="D39" s="59"/>
    </row>
    <row r="40" spans="1:4" ht="15.75" customHeight="1" x14ac:dyDescent="0.15">
      <c r="A40" s="11" t="b">
        <v>0</v>
      </c>
      <c r="B40" s="35" t="s">
        <v>754</v>
      </c>
      <c r="C40" s="79" t="s">
        <v>755</v>
      </c>
      <c r="D40" s="59"/>
    </row>
    <row r="41" spans="1:4" ht="15.75" customHeight="1" x14ac:dyDescent="0.15">
      <c r="A41" s="70" t="s">
        <v>533</v>
      </c>
      <c r="B41" s="59"/>
      <c r="C41" s="59"/>
      <c r="D41" s="59"/>
    </row>
    <row r="42" spans="1:4" ht="15.75" customHeight="1" x14ac:dyDescent="0.15">
      <c r="A42" s="11" t="b">
        <v>0</v>
      </c>
      <c r="B42" s="35" t="s">
        <v>756</v>
      </c>
      <c r="C42" s="79" t="s">
        <v>757</v>
      </c>
      <c r="D42" s="59"/>
    </row>
    <row r="43" spans="1:4" ht="15.75" customHeight="1" x14ac:dyDescent="0.15">
      <c r="A43" s="11" t="b">
        <v>0</v>
      </c>
      <c r="B43" s="35" t="s">
        <v>758</v>
      </c>
      <c r="C43" s="79" t="s">
        <v>759</v>
      </c>
      <c r="D43" s="59"/>
    </row>
    <row r="44" spans="1:4" ht="15.75" customHeight="1" x14ac:dyDescent="0.15">
      <c r="A44" s="70" t="s">
        <v>534</v>
      </c>
      <c r="B44" s="59"/>
      <c r="C44" s="59"/>
      <c r="D44" s="59"/>
    </row>
    <row r="45" spans="1:4" ht="15.75" customHeight="1" x14ac:dyDescent="0.15">
      <c r="A45" s="11" t="b">
        <v>0</v>
      </c>
      <c r="B45" s="35" t="s">
        <v>760</v>
      </c>
      <c r="C45" s="79" t="s">
        <v>761</v>
      </c>
      <c r="D45" s="59"/>
    </row>
  </sheetData>
  <mergeCells count="45">
    <mergeCell ref="A1:C1"/>
    <mergeCell ref="A2:D2"/>
    <mergeCell ref="C3:D3"/>
    <mergeCell ref="C4:D4"/>
    <mergeCell ref="A5:D5"/>
    <mergeCell ref="C6:D6"/>
    <mergeCell ref="A7:D7"/>
    <mergeCell ref="C8:D8"/>
    <mergeCell ref="A9:D9"/>
    <mergeCell ref="C10:D10"/>
    <mergeCell ref="C11:D11"/>
    <mergeCell ref="C12:D12"/>
    <mergeCell ref="C13:D13"/>
    <mergeCell ref="C14:D14"/>
    <mergeCell ref="A15:D15"/>
    <mergeCell ref="C16:D16"/>
    <mergeCell ref="C17:D17"/>
    <mergeCell ref="C18:D18"/>
    <mergeCell ref="C19:D19"/>
    <mergeCell ref="C20:D20"/>
    <mergeCell ref="C21:D21"/>
    <mergeCell ref="C22:D22"/>
    <mergeCell ref="A23:D23"/>
    <mergeCell ref="C24:D24"/>
    <mergeCell ref="C25:D25"/>
    <mergeCell ref="C26:D26"/>
    <mergeCell ref="C27:D27"/>
    <mergeCell ref="C28:D28"/>
    <mergeCell ref="C29:D29"/>
    <mergeCell ref="A30:D30"/>
    <mergeCell ref="C31:D31"/>
    <mergeCell ref="A32:D32"/>
    <mergeCell ref="C33:D33"/>
    <mergeCell ref="C34:D34"/>
    <mergeCell ref="C35:D35"/>
    <mergeCell ref="C43:D43"/>
    <mergeCell ref="A44:D44"/>
    <mergeCell ref="C45:D45"/>
    <mergeCell ref="A36:D36"/>
    <mergeCell ref="C37:D37"/>
    <mergeCell ref="A38:D38"/>
    <mergeCell ref="C39:D39"/>
    <mergeCell ref="C40:D40"/>
    <mergeCell ref="A41:D41"/>
    <mergeCell ref="C42:D42"/>
  </mergeCells>
  <hyperlinks>
    <hyperlink ref="B3" r:id="rId1" xr:uid="{00000000-0004-0000-0800-000000000000}"/>
    <hyperlink ref="B4" r:id="rId2" xr:uid="{00000000-0004-0000-0800-000001000000}"/>
    <hyperlink ref="B6" r:id="rId3" xr:uid="{00000000-0004-0000-0800-000002000000}"/>
    <hyperlink ref="B8" r:id="rId4" xr:uid="{00000000-0004-0000-0800-000003000000}"/>
    <hyperlink ref="B10" r:id="rId5" xr:uid="{00000000-0004-0000-0800-000004000000}"/>
    <hyperlink ref="B11" r:id="rId6" xr:uid="{00000000-0004-0000-0800-000005000000}"/>
    <hyperlink ref="B12" r:id="rId7" xr:uid="{00000000-0004-0000-0800-000006000000}"/>
    <hyperlink ref="B13" r:id="rId8" xr:uid="{00000000-0004-0000-0800-000007000000}"/>
    <hyperlink ref="B14" r:id="rId9" xr:uid="{00000000-0004-0000-0800-000008000000}"/>
    <hyperlink ref="B16" r:id="rId10" xr:uid="{00000000-0004-0000-0800-000009000000}"/>
    <hyperlink ref="B17" r:id="rId11" xr:uid="{00000000-0004-0000-0800-00000A000000}"/>
    <hyperlink ref="B18" r:id="rId12" xr:uid="{00000000-0004-0000-0800-00000B000000}"/>
    <hyperlink ref="B19" r:id="rId13" xr:uid="{00000000-0004-0000-0800-00000C000000}"/>
    <hyperlink ref="B20" r:id="rId14" xr:uid="{00000000-0004-0000-0800-00000D000000}"/>
    <hyperlink ref="B21" r:id="rId15" xr:uid="{00000000-0004-0000-0800-00000E000000}"/>
    <hyperlink ref="B22" r:id="rId16" xr:uid="{00000000-0004-0000-0800-00000F000000}"/>
    <hyperlink ref="B24" r:id="rId17" xr:uid="{00000000-0004-0000-0800-000010000000}"/>
    <hyperlink ref="B25" r:id="rId18" xr:uid="{00000000-0004-0000-0800-000011000000}"/>
    <hyperlink ref="B26" r:id="rId19" xr:uid="{00000000-0004-0000-0800-000012000000}"/>
    <hyperlink ref="B27" r:id="rId20" xr:uid="{00000000-0004-0000-0800-000013000000}"/>
    <hyperlink ref="B28" r:id="rId21" xr:uid="{00000000-0004-0000-0800-000014000000}"/>
    <hyperlink ref="B29" r:id="rId22" xr:uid="{00000000-0004-0000-0800-000015000000}"/>
    <hyperlink ref="B31" r:id="rId23" xr:uid="{00000000-0004-0000-0800-000016000000}"/>
    <hyperlink ref="B33" r:id="rId24" xr:uid="{00000000-0004-0000-0800-000017000000}"/>
    <hyperlink ref="B34" r:id="rId25" xr:uid="{00000000-0004-0000-0800-000018000000}"/>
    <hyperlink ref="B35" r:id="rId26" xr:uid="{00000000-0004-0000-0800-000019000000}"/>
    <hyperlink ref="B37" r:id="rId27" xr:uid="{00000000-0004-0000-0800-00001A000000}"/>
    <hyperlink ref="B39" r:id="rId28" xr:uid="{00000000-0004-0000-0800-00001B000000}"/>
    <hyperlink ref="B40" r:id="rId29" xr:uid="{00000000-0004-0000-0800-00001C000000}"/>
    <hyperlink ref="B42" r:id="rId30" xr:uid="{00000000-0004-0000-0800-00001D000000}"/>
    <hyperlink ref="B43" r:id="rId31" xr:uid="{00000000-0004-0000-0800-00001E000000}"/>
    <hyperlink ref="B45" r:id="rId32" xr:uid="{00000000-0004-0000-0800-00001F0000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33"/>
  <sheetViews>
    <sheetView workbookViewId="0"/>
  </sheetViews>
  <sheetFormatPr baseColWidth="10" defaultColWidth="12.6640625" defaultRowHeight="15.75" customHeight="1" x14ac:dyDescent="0.15"/>
  <cols>
    <col min="1" max="1" width="4.1640625" customWidth="1"/>
    <col min="2" max="2" width="3.83203125" customWidth="1"/>
    <col min="3" max="3" width="9" customWidth="1"/>
    <col min="4" max="4" width="3" customWidth="1"/>
    <col min="5" max="5" width="4.1640625" customWidth="1"/>
    <col min="6" max="6" width="4" customWidth="1"/>
    <col min="7" max="7" width="10.5" customWidth="1"/>
    <col min="8" max="8" width="3" customWidth="1"/>
    <col min="9" max="9" width="3.5" customWidth="1"/>
    <col min="10" max="10" width="4.1640625" customWidth="1"/>
    <col min="11" max="11" width="11.1640625" customWidth="1"/>
    <col min="12" max="12" width="3" customWidth="1"/>
    <col min="13" max="14" width="4.1640625" customWidth="1"/>
    <col min="16" max="16" width="3.1640625" customWidth="1"/>
    <col min="17" max="17" width="9.1640625" customWidth="1"/>
    <col min="18" max="18" width="23.5" customWidth="1"/>
    <col min="19" max="19" width="26.5" customWidth="1"/>
    <col min="20" max="20" width="32" customWidth="1"/>
  </cols>
  <sheetData>
    <row r="1" spans="1:20" ht="33.75" customHeight="1" x14ac:dyDescent="0.15">
      <c r="A1" s="72" t="s">
        <v>16</v>
      </c>
      <c r="B1" s="59"/>
      <c r="C1" s="59"/>
      <c r="D1" s="59"/>
      <c r="E1" s="59"/>
      <c r="F1" s="59"/>
      <c r="G1" s="59"/>
      <c r="H1" s="59"/>
      <c r="I1" s="59"/>
      <c r="J1" s="59"/>
      <c r="K1" s="59"/>
      <c r="L1" s="59"/>
      <c r="M1" s="59"/>
      <c r="N1" s="59"/>
      <c r="O1" s="22">
        <f ca="1">IFERROR(__xludf.DUMMYFUNCTION("COUNTIF(FLATTEN(A3:A6,E3:E5,I3:I7,M3:M7,A10:A24,E10:E25,I10:I25,M10:M11,M14:M23,A28:A31,E28:E32,I28:I32,M28:M32), TRUE)/COUNTA(A3:A6,E3:E5,I3:I7,M3:M7,A10:A24,E10:E25,I10:I25,M10:M11,M14:M23,A28:A31,E28:E32,I28:I32,M28:M32)"),0)</f>
        <v>0</v>
      </c>
      <c r="P1" s="67"/>
      <c r="Q1" s="72" t="s">
        <v>762</v>
      </c>
      <c r="R1" s="59"/>
      <c r="S1" s="59"/>
      <c r="T1" s="59"/>
    </row>
    <row r="2" spans="1:20" ht="16" x14ac:dyDescent="0.2">
      <c r="A2" s="82" t="s">
        <v>471</v>
      </c>
      <c r="B2" s="59"/>
      <c r="C2" s="59"/>
      <c r="D2" s="67"/>
      <c r="E2" s="82" t="s">
        <v>686</v>
      </c>
      <c r="F2" s="59"/>
      <c r="G2" s="59"/>
      <c r="H2" s="67"/>
      <c r="I2" s="82" t="s">
        <v>472</v>
      </c>
      <c r="J2" s="59"/>
      <c r="K2" s="59"/>
      <c r="L2" s="67"/>
      <c r="M2" s="82" t="s">
        <v>644</v>
      </c>
      <c r="N2" s="59"/>
      <c r="O2" s="59"/>
      <c r="P2" s="59"/>
      <c r="Q2" s="84" t="s">
        <v>763</v>
      </c>
      <c r="R2" s="83" t="s">
        <v>764</v>
      </c>
      <c r="S2" s="59"/>
      <c r="T2" s="59"/>
    </row>
    <row r="3" spans="1:20" ht="13" x14ac:dyDescent="0.15">
      <c r="A3" s="11" t="b">
        <v>0</v>
      </c>
      <c r="B3" s="34">
        <v>1</v>
      </c>
      <c r="C3" s="11" t="s">
        <v>765</v>
      </c>
      <c r="D3" s="59"/>
      <c r="E3" s="11" t="b">
        <v>0</v>
      </c>
      <c r="F3" s="34">
        <v>5</v>
      </c>
      <c r="G3" s="11" t="s">
        <v>765</v>
      </c>
      <c r="H3" s="59"/>
      <c r="I3" s="11" t="b">
        <v>0</v>
      </c>
      <c r="J3" s="34">
        <v>8</v>
      </c>
      <c r="K3" s="11" t="s">
        <v>766</v>
      </c>
      <c r="L3" s="59"/>
      <c r="M3" s="11" t="b">
        <v>0</v>
      </c>
      <c r="N3" s="34">
        <v>13</v>
      </c>
      <c r="O3" s="11" t="s">
        <v>767</v>
      </c>
      <c r="P3" s="59"/>
      <c r="Q3" s="59"/>
      <c r="R3" s="59"/>
      <c r="S3" s="59"/>
      <c r="T3" s="59"/>
    </row>
    <row r="4" spans="1:20" ht="13" x14ac:dyDescent="0.15">
      <c r="A4" s="11" t="b">
        <v>0</v>
      </c>
      <c r="B4" s="34">
        <v>2</v>
      </c>
      <c r="C4" s="11" t="s">
        <v>763</v>
      </c>
      <c r="D4" s="59"/>
      <c r="E4" s="11" t="b">
        <v>0</v>
      </c>
      <c r="F4" s="34">
        <v>6</v>
      </c>
      <c r="G4" s="11" t="s">
        <v>766</v>
      </c>
      <c r="H4" s="59"/>
      <c r="I4" s="11" t="b">
        <v>0</v>
      </c>
      <c r="J4" s="34">
        <v>9</v>
      </c>
      <c r="K4" s="11" t="s">
        <v>768</v>
      </c>
      <c r="L4" s="59"/>
      <c r="M4" s="11" t="b">
        <v>0</v>
      </c>
      <c r="N4" s="34">
        <v>14</v>
      </c>
      <c r="O4" s="11" t="s">
        <v>769</v>
      </c>
      <c r="P4" s="59"/>
      <c r="Q4" s="59"/>
      <c r="R4" s="59"/>
      <c r="S4" s="59"/>
      <c r="T4" s="59"/>
    </row>
    <row r="5" spans="1:20" ht="13" x14ac:dyDescent="0.15">
      <c r="A5" s="11" t="b">
        <v>0</v>
      </c>
      <c r="B5" s="34">
        <v>3</v>
      </c>
      <c r="C5" s="11" t="s">
        <v>770</v>
      </c>
      <c r="D5" s="59"/>
      <c r="E5" s="11" t="b">
        <v>0</v>
      </c>
      <c r="F5" s="34">
        <v>7</v>
      </c>
      <c r="G5" s="11" t="s">
        <v>767</v>
      </c>
      <c r="H5" s="59"/>
      <c r="I5" s="11" t="b">
        <v>0</v>
      </c>
      <c r="J5" s="34">
        <v>10</v>
      </c>
      <c r="K5" s="11" t="s">
        <v>763</v>
      </c>
      <c r="L5" s="59"/>
      <c r="M5" s="11" t="b">
        <v>0</v>
      </c>
      <c r="N5" s="34">
        <v>15</v>
      </c>
      <c r="O5" s="11" t="s">
        <v>770</v>
      </c>
      <c r="P5" s="59"/>
      <c r="Q5" s="85" t="s">
        <v>770</v>
      </c>
      <c r="R5" s="81" t="s">
        <v>771</v>
      </c>
      <c r="S5" s="59"/>
      <c r="T5" s="59"/>
    </row>
    <row r="6" spans="1:20" ht="13" x14ac:dyDescent="0.15">
      <c r="A6" s="11" t="b">
        <v>0</v>
      </c>
      <c r="B6" s="34">
        <v>4</v>
      </c>
      <c r="C6" s="11" t="s">
        <v>768</v>
      </c>
      <c r="D6" s="59"/>
      <c r="E6" s="68"/>
      <c r="F6" s="59"/>
      <c r="G6" s="59"/>
      <c r="H6" s="59"/>
      <c r="I6" s="11" t="b">
        <v>0</v>
      </c>
      <c r="J6" s="34">
        <v>11</v>
      </c>
      <c r="K6" s="11" t="s">
        <v>767</v>
      </c>
      <c r="L6" s="59"/>
      <c r="M6" s="11" t="b">
        <v>0</v>
      </c>
      <c r="N6" s="34">
        <v>16</v>
      </c>
      <c r="O6" s="11" t="s">
        <v>772</v>
      </c>
      <c r="P6" s="59"/>
      <c r="Q6" s="59"/>
      <c r="R6" s="59"/>
      <c r="S6" s="59"/>
      <c r="T6" s="59"/>
    </row>
    <row r="7" spans="1:20" ht="13" x14ac:dyDescent="0.15">
      <c r="A7" s="68"/>
      <c r="B7" s="59"/>
      <c r="C7" s="59"/>
      <c r="D7" s="59"/>
      <c r="E7" s="59"/>
      <c r="F7" s="59"/>
      <c r="G7" s="59"/>
      <c r="H7" s="59"/>
      <c r="I7" s="11" t="b">
        <v>0</v>
      </c>
      <c r="J7" s="34">
        <v>12</v>
      </c>
      <c r="K7" s="11" t="s">
        <v>766</v>
      </c>
      <c r="L7" s="59"/>
      <c r="M7" s="11" t="b">
        <v>0</v>
      </c>
      <c r="N7" s="34">
        <v>17</v>
      </c>
      <c r="O7" s="11" t="s">
        <v>766</v>
      </c>
      <c r="P7" s="59"/>
      <c r="Q7" s="59"/>
      <c r="R7" s="59"/>
      <c r="S7" s="59"/>
      <c r="T7" s="59"/>
    </row>
    <row r="8" spans="1:20" ht="13" x14ac:dyDescent="0.15">
      <c r="A8" s="67"/>
      <c r="B8" s="59"/>
      <c r="C8" s="59"/>
      <c r="D8" s="59"/>
      <c r="E8" s="59"/>
      <c r="F8" s="59"/>
      <c r="G8" s="59"/>
      <c r="H8" s="59"/>
      <c r="I8" s="59"/>
      <c r="J8" s="59"/>
      <c r="K8" s="59"/>
      <c r="L8" s="59"/>
      <c r="M8" s="59"/>
      <c r="N8" s="59"/>
      <c r="O8" s="59"/>
      <c r="P8" s="59"/>
      <c r="Q8" s="84" t="s">
        <v>766</v>
      </c>
      <c r="R8" s="83" t="s">
        <v>773</v>
      </c>
      <c r="S8" s="59"/>
      <c r="T8" s="59"/>
    </row>
    <row r="9" spans="1:20" ht="16" x14ac:dyDescent="0.2">
      <c r="A9" s="82" t="s">
        <v>649</v>
      </c>
      <c r="B9" s="59"/>
      <c r="C9" s="59"/>
      <c r="D9" s="67"/>
      <c r="E9" s="82" t="s">
        <v>495</v>
      </c>
      <c r="F9" s="59"/>
      <c r="G9" s="59"/>
      <c r="H9" s="67"/>
      <c r="I9" s="82" t="s">
        <v>496</v>
      </c>
      <c r="J9" s="59"/>
      <c r="K9" s="59"/>
      <c r="L9" s="67"/>
      <c r="M9" s="82" t="s">
        <v>498</v>
      </c>
      <c r="N9" s="59"/>
      <c r="O9" s="59"/>
      <c r="P9" s="59"/>
      <c r="Q9" s="59"/>
      <c r="R9" s="59"/>
      <c r="S9" s="59"/>
      <c r="T9" s="59"/>
    </row>
    <row r="10" spans="1:20" ht="13" x14ac:dyDescent="0.15">
      <c r="A10" s="11" t="b">
        <v>0</v>
      </c>
      <c r="B10" s="34">
        <v>18</v>
      </c>
      <c r="C10" s="11" t="s">
        <v>767</v>
      </c>
      <c r="D10" s="59"/>
      <c r="E10" s="11" t="b">
        <v>0</v>
      </c>
      <c r="F10" s="34">
        <v>33</v>
      </c>
      <c r="G10" s="11" t="s">
        <v>774</v>
      </c>
      <c r="H10" s="59"/>
      <c r="I10" s="11" t="b">
        <v>0</v>
      </c>
      <c r="J10" s="34">
        <v>49</v>
      </c>
      <c r="K10" s="11" t="s">
        <v>763</v>
      </c>
      <c r="L10" s="59"/>
      <c r="M10" s="11" t="b">
        <v>0</v>
      </c>
      <c r="N10" s="34">
        <v>65</v>
      </c>
      <c r="O10" s="11" t="s">
        <v>766</v>
      </c>
      <c r="P10" s="59"/>
      <c r="Q10" s="59"/>
      <c r="R10" s="59"/>
      <c r="S10" s="59"/>
      <c r="T10" s="59"/>
    </row>
    <row r="11" spans="1:20" ht="13" x14ac:dyDescent="0.15">
      <c r="A11" s="11" t="b">
        <v>0</v>
      </c>
      <c r="B11" s="34">
        <v>19</v>
      </c>
      <c r="C11" s="11" t="s">
        <v>772</v>
      </c>
      <c r="D11" s="59"/>
      <c r="E11" s="11" t="b">
        <v>0</v>
      </c>
      <c r="F11" s="34">
        <v>34</v>
      </c>
      <c r="G11" s="11" t="s">
        <v>774</v>
      </c>
      <c r="H11" s="59"/>
      <c r="I11" s="11" t="b">
        <v>0</v>
      </c>
      <c r="J11" s="34">
        <v>50</v>
      </c>
      <c r="K11" s="11" t="s">
        <v>770</v>
      </c>
      <c r="L11" s="59"/>
      <c r="M11" s="11" t="b">
        <v>0</v>
      </c>
      <c r="N11" s="34">
        <v>66</v>
      </c>
      <c r="O11" s="11" t="s">
        <v>772</v>
      </c>
      <c r="P11" s="59"/>
      <c r="Q11" s="85" t="s">
        <v>768</v>
      </c>
      <c r="R11" s="81" t="s">
        <v>775</v>
      </c>
      <c r="S11" s="59"/>
      <c r="T11" s="59"/>
    </row>
    <row r="12" spans="1:20" ht="13" x14ac:dyDescent="0.15">
      <c r="A12" s="11" t="b">
        <v>0</v>
      </c>
      <c r="B12" s="34">
        <v>20</v>
      </c>
      <c r="C12" s="11" t="s">
        <v>767</v>
      </c>
      <c r="D12" s="59"/>
      <c r="E12" s="11" t="b">
        <v>0</v>
      </c>
      <c r="F12" s="34">
        <v>35</v>
      </c>
      <c r="G12" s="11" t="s">
        <v>772</v>
      </c>
      <c r="H12" s="59"/>
      <c r="I12" s="11" t="b">
        <v>0</v>
      </c>
      <c r="J12" s="34">
        <v>51</v>
      </c>
      <c r="K12" s="11" t="s">
        <v>765</v>
      </c>
      <c r="L12" s="59"/>
      <c r="M12" s="67"/>
      <c r="N12" s="59"/>
      <c r="O12" s="59"/>
      <c r="P12" s="59"/>
      <c r="Q12" s="59"/>
      <c r="R12" s="59"/>
      <c r="S12" s="59"/>
      <c r="T12" s="59"/>
    </row>
    <row r="13" spans="1:20" ht="16" x14ac:dyDescent="0.2">
      <c r="A13" s="11" t="b">
        <v>0</v>
      </c>
      <c r="B13" s="34">
        <v>21</v>
      </c>
      <c r="C13" s="11" t="s">
        <v>765</v>
      </c>
      <c r="D13" s="59"/>
      <c r="E13" s="11" t="b">
        <v>0</v>
      </c>
      <c r="F13" s="34">
        <v>36</v>
      </c>
      <c r="G13" s="11" t="s">
        <v>766</v>
      </c>
      <c r="H13" s="59"/>
      <c r="I13" s="11" t="b">
        <v>0</v>
      </c>
      <c r="J13" s="34">
        <v>52</v>
      </c>
      <c r="K13" s="11" t="s">
        <v>772</v>
      </c>
      <c r="L13" s="59"/>
      <c r="M13" s="82" t="s">
        <v>667</v>
      </c>
      <c r="N13" s="59"/>
      <c r="O13" s="59"/>
      <c r="P13" s="59"/>
      <c r="Q13" s="59"/>
      <c r="R13" s="59"/>
      <c r="S13" s="59"/>
      <c r="T13" s="59"/>
    </row>
    <row r="14" spans="1:20" ht="13" x14ac:dyDescent="0.15">
      <c r="A14" s="11" t="b">
        <v>0</v>
      </c>
      <c r="B14" s="34">
        <v>22</v>
      </c>
      <c r="C14" s="11" t="s">
        <v>766</v>
      </c>
      <c r="D14" s="59"/>
      <c r="E14" s="11" t="b">
        <v>0</v>
      </c>
      <c r="F14" s="34">
        <v>37</v>
      </c>
      <c r="G14" s="11" t="s">
        <v>768</v>
      </c>
      <c r="H14" s="59"/>
      <c r="I14" s="11" t="b">
        <v>0</v>
      </c>
      <c r="J14" s="34">
        <v>53</v>
      </c>
      <c r="K14" s="11" t="s">
        <v>767</v>
      </c>
      <c r="L14" s="59"/>
      <c r="M14" s="11" t="b">
        <v>0</v>
      </c>
      <c r="N14" s="34">
        <v>67</v>
      </c>
      <c r="O14" s="11" t="s">
        <v>765</v>
      </c>
      <c r="P14" s="59"/>
      <c r="Q14" s="84" t="s">
        <v>767</v>
      </c>
      <c r="R14" s="83" t="s">
        <v>776</v>
      </c>
      <c r="S14" s="59"/>
      <c r="T14" s="59"/>
    </row>
    <row r="15" spans="1:20" ht="13" x14ac:dyDescent="0.15">
      <c r="A15" s="11" t="b">
        <v>0</v>
      </c>
      <c r="B15" s="34">
        <v>23</v>
      </c>
      <c r="C15" s="11" t="s">
        <v>774</v>
      </c>
      <c r="D15" s="59"/>
      <c r="E15" s="11" t="b">
        <v>0</v>
      </c>
      <c r="F15" s="34">
        <v>38</v>
      </c>
      <c r="G15" s="11" t="s">
        <v>765</v>
      </c>
      <c r="H15" s="59"/>
      <c r="I15" s="11" t="b">
        <v>0</v>
      </c>
      <c r="J15" s="34">
        <v>54</v>
      </c>
      <c r="K15" s="11" t="s">
        <v>765</v>
      </c>
      <c r="L15" s="59"/>
      <c r="M15" s="11" t="b">
        <v>0</v>
      </c>
      <c r="N15" s="34">
        <v>68</v>
      </c>
      <c r="O15" s="11" t="s">
        <v>767</v>
      </c>
      <c r="P15" s="59"/>
      <c r="Q15" s="59"/>
      <c r="R15" s="59"/>
      <c r="S15" s="59"/>
      <c r="T15" s="59"/>
    </row>
    <row r="16" spans="1:20" ht="13" x14ac:dyDescent="0.15">
      <c r="A16" s="11" t="b">
        <v>0</v>
      </c>
      <c r="B16" s="34">
        <v>24</v>
      </c>
      <c r="C16" s="11" t="s">
        <v>766</v>
      </c>
      <c r="D16" s="59"/>
      <c r="E16" s="11" t="b">
        <v>0</v>
      </c>
      <c r="F16" s="34">
        <v>39</v>
      </c>
      <c r="G16" s="11" t="s">
        <v>763</v>
      </c>
      <c r="H16" s="59"/>
      <c r="I16" s="11" t="b">
        <v>0</v>
      </c>
      <c r="J16" s="34">
        <v>55</v>
      </c>
      <c r="K16" s="11" t="s">
        <v>772</v>
      </c>
      <c r="L16" s="59"/>
      <c r="M16" s="11" t="b">
        <v>0</v>
      </c>
      <c r="N16" s="34">
        <v>69</v>
      </c>
      <c r="O16" s="11" t="s">
        <v>766</v>
      </c>
      <c r="P16" s="59"/>
      <c r="Q16" s="59"/>
      <c r="R16" s="59"/>
      <c r="S16" s="59"/>
      <c r="T16" s="59"/>
    </row>
    <row r="17" spans="1:20" ht="13" x14ac:dyDescent="0.15">
      <c r="A17" s="11" t="b">
        <v>0</v>
      </c>
      <c r="B17" s="34">
        <v>25</v>
      </c>
      <c r="C17" s="11" t="s">
        <v>768</v>
      </c>
      <c r="D17" s="59"/>
      <c r="E17" s="11" t="b">
        <v>0</v>
      </c>
      <c r="F17" s="34">
        <v>40</v>
      </c>
      <c r="G17" s="11" t="s">
        <v>766</v>
      </c>
      <c r="H17" s="59"/>
      <c r="I17" s="11" t="b">
        <v>0</v>
      </c>
      <c r="J17" s="34">
        <v>56</v>
      </c>
      <c r="K17" s="11" t="s">
        <v>763</v>
      </c>
      <c r="L17" s="59"/>
      <c r="M17" s="11" t="b">
        <v>0</v>
      </c>
      <c r="N17" s="34">
        <v>70</v>
      </c>
      <c r="O17" s="11" t="s">
        <v>763</v>
      </c>
      <c r="P17" s="59"/>
      <c r="Q17" s="85" t="s">
        <v>769</v>
      </c>
      <c r="R17" s="81" t="s">
        <v>777</v>
      </c>
      <c r="S17" s="59"/>
      <c r="T17" s="59"/>
    </row>
    <row r="18" spans="1:20" ht="13" x14ac:dyDescent="0.15">
      <c r="A18" s="11" t="b">
        <v>0</v>
      </c>
      <c r="B18" s="34">
        <v>26</v>
      </c>
      <c r="C18" s="11" t="s">
        <v>763</v>
      </c>
      <c r="D18" s="59"/>
      <c r="E18" s="11" t="b">
        <v>0</v>
      </c>
      <c r="F18" s="34">
        <v>41</v>
      </c>
      <c r="G18" s="11" t="s">
        <v>772</v>
      </c>
      <c r="H18" s="59"/>
      <c r="I18" s="11" t="b">
        <v>0</v>
      </c>
      <c r="J18" s="34">
        <v>57</v>
      </c>
      <c r="K18" s="11" t="s">
        <v>766</v>
      </c>
      <c r="L18" s="59"/>
      <c r="M18" s="11" t="b">
        <v>0</v>
      </c>
      <c r="N18" s="34">
        <v>71</v>
      </c>
      <c r="O18" s="11" t="s">
        <v>770</v>
      </c>
      <c r="P18" s="59"/>
      <c r="Q18" s="59"/>
      <c r="R18" s="59"/>
      <c r="S18" s="59"/>
      <c r="T18" s="59"/>
    </row>
    <row r="19" spans="1:20" ht="13" x14ac:dyDescent="0.15">
      <c r="A19" s="11" t="b">
        <v>0</v>
      </c>
      <c r="B19" s="34">
        <v>27</v>
      </c>
      <c r="C19" s="11" t="s">
        <v>774</v>
      </c>
      <c r="D19" s="59"/>
      <c r="E19" s="11" t="b">
        <v>0</v>
      </c>
      <c r="F19" s="34">
        <v>42</v>
      </c>
      <c r="G19" s="11" t="s">
        <v>765</v>
      </c>
      <c r="H19" s="59"/>
      <c r="I19" s="11" t="b">
        <v>0</v>
      </c>
      <c r="J19" s="34">
        <v>58</v>
      </c>
      <c r="K19" s="11" t="s">
        <v>763</v>
      </c>
      <c r="L19" s="59"/>
      <c r="M19" s="11" t="b">
        <v>0</v>
      </c>
      <c r="N19" s="34">
        <v>72</v>
      </c>
      <c r="O19" s="11" t="s">
        <v>774</v>
      </c>
      <c r="P19" s="59"/>
      <c r="Q19" s="59"/>
      <c r="R19" s="59"/>
      <c r="S19" s="59"/>
      <c r="T19" s="59"/>
    </row>
    <row r="20" spans="1:20" ht="13" x14ac:dyDescent="0.15">
      <c r="A20" s="11" t="b">
        <v>0</v>
      </c>
      <c r="B20" s="34">
        <v>28</v>
      </c>
      <c r="C20" s="11" t="s">
        <v>768</v>
      </c>
      <c r="D20" s="59"/>
      <c r="E20" s="11" t="b">
        <v>0</v>
      </c>
      <c r="F20" s="34">
        <v>43</v>
      </c>
      <c r="G20" s="11" t="s">
        <v>769</v>
      </c>
      <c r="H20" s="59"/>
      <c r="I20" s="11" t="b">
        <v>0</v>
      </c>
      <c r="J20" s="34">
        <v>59</v>
      </c>
      <c r="K20" s="11" t="s">
        <v>767</v>
      </c>
      <c r="L20" s="59"/>
      <c r="M20" s="11" t="b">
        <v>0</v>
      </c>
      <c r="N20" s="34">
        <v>73</v>
      </c>
      <c r="O20" s="11" t="s">
        <v>768</v>
      </c>
      <c r="P20" s="59"/>
      <c r="Q20" s="84" t="s">
        <v>774</v>
      </c>
      <c r="R20" s="83" t="s">
        <v>778</v>
      </c>
      <c r="S20" s="59"/>
      <c r="T20" s="59"/>
    </row>
    <row r="21" spans="1:20" ht="13" x14ac:dyDescent="0.15">
      <c r="A21" s="11" t="b">
        <v>0</v>
      </c>
      <c r="B21" s="34">
        <v>29</v>
      </c>
      <c r="C21" s="11" t="s">
        <v>763</v>
      </c>
      <c r="D21" s="59"/>
      <c r="E21" s="11" t="b">
        <v>0</v>
      </c>
      <c r="F21" s="34">
        <v>44</v>
      </c>
      <c r="G21" s="11" t="s">
        <v>765</v>
      </c>
      <c r="H21" s="59"/>
      <c r="I21" s="11" t="b">
        <v>0</v>
      </c>
      <c r="J21" s="34">
        <v>60</v>
      </c>
      <c r="K21" s="11" t="s">
        <v>772</v>
      </c>
      <c r="L21" s="59"/>
      <c r="M21" s="11" t="b">
        <v>0</v>
      </c>
      <c r="N21" s="34">
        <v>74</v>
      </c>
      <c r="O21" s="11" t="s">
        <v>766</v>
      </c>
      <c r="P21" s="59"/>
      <c r="Q21" s="59"/>
      <c r="R21" s="59"/>
      <c r="S21" s="59"/>
      <c r="T21" s="59"/>
    </row>
    <row r="22" spans="1:20" ht="13" x14ac:dyDescent="0.15">
      <c r="A22" s="11" t="b">
        <v>0</v>
      </c>
      <c r="B22" s="34">
        <v>30</v>
      </c>
      <c r="C22" s="11" t="s">
        <v>766</v>
      </c>
      <c r="D22" s="59"/>
      <c r="E22" s="11" t="b">
        <v>0</v>
      </c>
      <c r="F22" s="34">
        <v>45</v>
      </c>
      <c r="G22" s="11" t="s">
        <v>768</v>
      </c>
      <c r="H22" s="59"/>
      <c r="I22" s="11" t="b">
        <v>0</v>
      </c>
      <c r="J22" s="34">
        <v>61</v>
      </c>
      <c r="K22" s="11" t="s">
        <v>768</v>
      </c>
      <c r="L22" s="59"/>
      <c r="M22" s="11" t="b">
        <v>0</v>
      </c>
      <c r="N22" s="34">
        <v>75</v>
      </c>
      <c r="O22" s="11" t="s">
        <v>769</v>
      </c>
      <c r="P22" s="59"/>
      <c r="Q22" s="59"/>
      <c r="R22" s="59"/>
      <c r="S22" s="59"/>
      <c r="T22" s="59"/>
    </row>
    <row r="23" spans="1:20" ht="13" x14ac:dyDescent="0.15">
      <c r="A23" s="11" t="b">
        <v>0</v>
      </c>
      <c r="B23" s="34">
        <v>31</v>
      </c>
      <c r="C23" s="11" t="s">
        <v>768</v>
      </c>
      <c r="D23" s="59"/>
      <c r="E23" s="11" t="b">
        <v>0</v>
      </c>
      <c r="F23" s="34">
        <v>46</v>
      </c>
      <c r="G23" s="11" t="s">
        <v>767</v>
      </c>
      <c r="H23" s="59"/>
      <c r="I23" s="11" t="b">
        <v>0</v>
      </c>
      <c r="J23" s="34">
        <v>62</v>
      </c>
      <c r="K23" s="11" t="s">
        <v>763</v>
      </c>
      <c r="L23" s="59"/>
      <c r="M23" s="11" t="b">
        <v>0</v>
      </c>
      <c r="N23" s="34">
        <v>76</v>
      </c>
      <c r="O23" s="11" t="s">
        <v>768</v>
      </c>
      <c r="P23" s="59"/>
      <c r="Q23" s="85" t="s">
        <v>772</v>
      </c>
      <c r="R23" s="81" t="s">
        <v>779</v>
      </c>
      <c r="S23" s="59"/>
      <c r="T23" s="59"/>
    </row>
    <row r="24" spans="1:20" ht="13" x14ac:dyDescent="0.15">
      <c r="A24" s="11" t="b">
        <v>0</v>
      </c>
      <c r="B24" s="34">
        <v>32</v>
      </c>
      <c r="C24" s="11" t="s">
        <v>768</v>
      </c>
      <c r="D24" s="59"/>
      <c r="E24" s="11" t="b">
        <v>0</v>
      </c>
      <c r="F24" s="34">
        <v>47</v>
      </c>
      <c r="G24" s="11" t="s">
        <v>767</v>
      </c>
      <c r="H24" s="59"/>
      <c r="I24" s="11" t="b">
        <v>0</v>
      </c>
      <c r="J24" s="34">
        <v>63</v>
      </c>
      <c r="K24" s="11" t="s">
        <v>769</v>
      </c>
      <c r="L24" s="59"/>
      <c r="M24" s="68"/>
      <c r="N24" s="59"/>
      <c r="O24" s="59"/>
      <c r="P24" s="59"/>
      <c r="Q24" s="59"/>
      <c r="R24" s="59"/>
      <c r="S24" s="59"/>
      <c r="T24" s="59"/>
    </row>
    <row r="25" spans="1:20" ht="13" x14ac:dyDescent="0.15">
      <c r="A25" s="59"/>
      <c r="B25" s="59"/>
      <c r="C25" s="59"/>
      <c r="D25" s="59"/>
      <c r="E25" s="11" t="b">
        <v>0</v>
      </c>
      <c r="F25" s="34">
        <v>48</v>
      </c>
      <c r="G25" s="11" t="s">
        <v>768</v>
      </c>
      <c r="H25" s="59"/>
      <c r="I25" s="11" t="b">
        <v>0</v>
      </c>
      <c r="J25" s="34">
        <v>64</v>
      </c>
      <c r="K25" s="11" t="s">
        <v>763</v>
      </c>
      <c r="L25" s="59"/>
      <c r="M25" s="59"/>
      <c r="N25" s="59"/>
      <c r="O25" s="59"/>
      <c r="P25" s="59"/>
      <c r="Q25" s="59"/>
      <c r="R25" s="59"/>
      <c r="S25" s="59"/>
      <c r="T25" s="59"/>
    </row>
    <row r="26" spans="1:20" ht="13" x14ac:dyDescent="0.15">
      <c r="A26" s="67"/>
      <c r="B26" s="59"/>
      <c r="C26" s="59"/>
      <c r="D26" s="59"/>
      <c r="E26" s="59"/>
      <c r="F26" s="59"/>
      <c r="G26" s="59"/>
      <c r="H26" s="59"/>
      <c r="I26" s="59"/>
      <c r="J26" s="59"/>
      <c r="K26" s="59"/>
      <c r="L26" s="59"/>
      <c r="M26" s="59"/>
      <c r="N26" s="59"/>
      <c r="O26" s="59"/>
      <c r="P26" s="59"/>
      <c r="Q26" s="84" t="s">
        <v>765</v>
      </c>
      <c r="R26" s="83" t="s">
        <v>780</v>
      </c>
      <c r="S26" s="59"/>
      <c r="T26" s="59"/>
    </row>
    <row r="27" spans="1:20" ht="16" x14ac:dyDescent="0.2">
      <c r="A27" s="82" t="s">
        <v>750</v>
      </c>
      <c r="B27" s="59"/>
      <c r="C27" s="59"/>
      <c r="D27" s="67"/>
      <c r="E27" s="82" t="s">
        <v>675</v>
      </c>
      <c r="F27" s="59"/>
      <c r="G27" s="59"/>
      <c r="H27" s="67"/>
      <c r="I27" s="82" t="s">
        <v>533</v>
      </c>
      <c r="J27" s="59"/>
      <c r="K27" s="59"/>
      <c r="L27" s="67"/>
      <c r="M27" s="82" t="s">
        <v>534</v>
      </c>
      <c r="N27" s="59"/>
      <c r="O27" s="59"/>
      <c r="P27" s="59"/>
      <c r="Q27" s="59"/>
      <c r="R27" s="59"/>
      <c r="S27" s="59"/>
      <c r="T27" s="59"/>
    </row>
    <row r="28" spans="1:20" ht="13" x14ac:dyDescent="0.15">
      <c r="A28" s="11" t="b">
        <v>0</v>
      </c>
      <c r="B28" s="34">
        <v>77</v>
      </c>
      <c r="C28" s="11" t="s">
        <v>766</v>
      </c>
      <c r="D28" s="59"/>
      <c r="E28" s="11" t="b">
        <v>0</v>
      </c>
      <c r="F28" s="34">
        <v>81</v>
      </c>
      <c r="G28" s="11" t="s">
        <v>767</v>
      </c>
      <c r="H28" s="59"/>
      <c r="I28" s="11" t="b">
        <v>0</v>
      </c>
      <c r="J28" s="34">
        <v>86</v>
      </c>
      <c r="K28" s="11" t="s">
        <v>763</v>
      </c>
      <c r="L28" s="59"/>
      <c r="M28" s="11" t="b">
        <v>0</v>
      </c>
      <c r="N28" s="34">
        <v>91</v>
      </c>
      <c r="O28" s="11" t="s">
        <v>766</v>
      </c>
      <c r="P28" s="59"/>
      <c r="Q28" s="59"/>
      <c r="R28" s="59"/>
      <c r="S28" s="59"/>
      <c r="T28" s="59"/>
    </row>
    <row r="29" spans="1:20" ht="13" x14ac:dyDescent="0.15">
      <c r="A29" s="11" t="b">
        <v>0</v>
      </c>
      <c r="B29" s="34">
        <v>78</v>
      </c>
      <c r="C29" s="11" t="s">
        <v>765</v>
      </c>
      <c r="D29" s="59"/>
      <c r="E29" s="11" t="b">
        <v>0</v>
      </c>
      <c r="F29" s="34">
        <v>82</v>
      </c>
      <c r="G29" s="11" t="s">
        <v>770</v>
      </c>
      <c r="H29" s="59"/>
      <c r="I29" s="11" t="b">
        <v>0</v>
      </c>
      <c r="J29" s="34">
        <v>87</v>
      </c>
      <c r="K29" s="11" t="s">
        <v>766</v>
      </c>
      <c r="L29" s="59"/>
      <c r="M29" s="11" t="b">
        <v>0</v>
      </c>
      <c r="N29" s="34">
        <v>92</v>
      </c>
      <c r="O29" s="11" t="s">
        <v>769</v>
      </c>
      <c r="P29" s="59"/>
      <c r="S29" s="11"/>
      <c r="T29" s="11"/>
    </row>
    <row r="30" spans="1:20" ht="13" x14ac:dyDescent="0.15">
      <c r="A30" s="11" t="b">
        <v>0</v>
      </c>
      <c r="B30" s="34">
        <v>79</v>
      </c>
      <c r="C30" s="11" t="s">
        <v>768</v>
      </c>
      <c r="D30" s="59"/>
      <c r="E30" s="11" t="b">
        <v>0</v>
      </c>
      <c r="F30" s="34">
        <v>83</v>
      </c>
      <c r="G30" s="11" t="s">
        <v>768</v>
      </c>
      <c r="H30" s="59"/>
      <c r="I30" s="11" t="b">
        <v>0</v>
      </c>
      <c r="J30" s="34">
        <v>88</v>
      </c>
      <c r="K30" s="11" t="s">
        <v>767</v>
      </c>
      <c r="L30" s="59"/>
      <c r="M30" s="11" t="b">
        <v>0</v>
      </c>
      <c r="N30" s="34">
        <v>93</v>
      </c>
      <c r="O30" s="11" t="s">
        <v>763</v>
      </c>
      <c r="P30" s="59"/>
      <c r="Q30" s="14"/>
      <c r="R30" s="11"/>
      <c r="S30" s="11"/>
      <c r="T30" s="11"/>
    </row>
    <row r="31" spans="1:20" ht="13" x14ac:dyDescent="0.15">
      <c r="A31" s="11" t="b">
        <v>0</v>
      </c>
      <c r="B31" s="34">
        <v>80</v>
      </c>
      <c r="C31" s="11" t="s">
        <v>770</v>
      </c>
      <c r="D31" s="59"/>
      <c r="E31" s="11" t="b">
        <v>0</v>
      </c>
      <c r="F31" s="34">
        <v>84</v>
      </c>
      <c r="G31" s="11" t="s">
        <v>766</v>
      </c>
      <c r="H31" s="59"/>
      <c r="I31" s="11" t="b">
        <v>0</v>
      </c>
      <c r="J31" s="34">
        <v>89</v>
      </c>
      <c r="K31" s="11" t="s">
        <v>772</v>
      </c>
      <c r="L31" s="59"/>
      <c r="M31" s="11" t="b">
        <v>0</v>
      </c>
      <c r="N31" s="34">
        <v>94</v>
      </c>
      <c r="O31" s="11" t="s">
        <v>772</v>
      </c>
      <c r="P31" s="59"/>
      <c r="S31" s="11"/>
      <c r="T31" s="11"/>
    </row>
    <row r="32" spans="1:20" ht="13" x14ac:dyDescent="0.15">
      <c r="A32" s="68"/>
      <c r="B32" s="59"/>
      <c r="C32" s="59"/>
      <c r="D32" s="59"/>
      <c r="E32" s="11" t="b">
        <v>0</v>
      </c>
      <c r="F32" s="34">
        <v>85</v>
      </c>
      <c r="G32" s="11" t="s">
        <v>763</v>
      </c>
      <c r="H32" s="59"/>
      <c r="I32" s="11" t="b">
        <v>0</v>
      </c>
      <c r="J32" s="34">
        <v>90</v>
      </c>
      <c r="K32" s="11" t="s">
        <v>765</v>
      </c>
      <c r="L32" s="59"/>
      <c r="M32" s="11" t="b">
        <v>0</v>
      </c>
      <c r="N32" s="34">
        <v>95</v>
      </c>
      <c r="O32" s="11" t="s">
        <v>770</v>
      </c>
      <c r="P32" s="59"/>
      <c r="Q32" s="14"/>
      <c r="R32" s="11"/>
      <c r="S32" s="11"/>
      <c r="T32" s="11"/>
    </row>
    <row r="33" spans="1:20" ht="13" x14ac:dyDescent="0.15">
      <c r="A33" s="67"/>
      <c r="B33" s="59"/>
      <c r="C33" s="59"/>
      <c r="D33" s="59"/>
      <c r="E33" s="59"/>
      <c r="F33" s="59"/>
      <c r="G33" s="59"/>
      <c r="H33" s="59"/>
      <c r="I33" s="59"/>
      <c r="J33" s="59"/>
      <c r="K33" s="59"/>
      <c r="L33" s="59"/>
      <c r="M33" s="59"/>
      <c r="N33" s="59"/>
      <c r="O33" s="59"/>
      <c r="P33" s="59"/>
      <c r="Q33" s="14"/>
      <c r="R33" s="11"/>
      <c r="S33" s="11"/>
      <c r="T33" s="11"/>
    </row>
  </sheetData>
  <mergeCells count="52">
    <mergeCell ref="I27:K27"/>
    <mergeCell ref="L27:L32"/>
    <mergeCell ref="D9:D25"/>
    <mergeCell ref="D27:D32"/>
    <mergeCell ref="A32:C32"/>
    <mergeCell ref="A9:C9"/>
    <mergeCell ref="E9:G9"/>
    <mergeCell ref="A25:C25"/>
    <mergeCell ref="A27:C27"/>
    <mergeCell ref="E27:G27"/>
    <mergeCell ref="A1:N1"/>
    <mergeCell ref="Q1:T1"/>
    <mergeCell ref="A2:C2"/>
    <mergeCell ref="D2:D7"/>
    <mergeCell ref="I2:K2"/>
    <mergeCell ref="L2:L7"/>
    <mergeCell ref="E6:G7"/>
    <mergeCell ref="A7:C7"/>
    <mergeCell ref="E2:G2"/>
    <mergeCell ref="H2:H7"/>
    <mergeCell ref="A8:O8"/>
    <mergeCell ref="M9:O9"/>
    <mergeCell ref="R20:T22"/>
    <mergeCell ref="R2:T4"/>
    <mergeCell ref="Q5:Q7"/>
    <mergeCell ref="R5:T7"/>
    <mergeCell ref="R8:T10"/>
    <mergeCell ref="R11:T13"/>
    <mergeCell ref="R14:T16"/>
    <mergeCell ref="R17:T19"/>
    <mergeCell ref="M2:O2"/>
    <mergeCell ref="Q2:Q4"/>
    <mergeCell ref="M12:O12"/>
    <mergeCell ref="M13:O13"/>
    <mergeCell ref="I9:K9"/>
    <mergeCell ref="L9:L25"/>
    <mergeCell ref="R23:T25"/>
    <mergeCell ref="M24:O25"/>
    <mergeCell ref="A26:O26"/>
    <mergeCell ref="M27:O27"/>
    <mergeCell ref="A33:O33"/>
    <mergeCell ref="R26:T28"/>
    <mergeCell ref="H9:H25"/>
    <mergeCell ref="H27:H32"/>
    <mergeCell ref="P1:P33"/>
    <mergeCell ref="Q8:Q10"/>
    <mergeCell ref="Q11:Q13"/>
    <mergeCell ref="Q14:Q16"/>
    <mergeCell ref="Q17:Q19"/>
    <mergeCell ref="Q20:Q22"/>
    <mergeCell ref="Q23:Q25"/>
    <mergeCell ref="Q26:Q28"/>
  </mergeCells>
  <hyperlinks>
    <hyperlink ref="B3" r:id="rId1" display="https://drive.google.com/file/d/1n2ndVD9R8ql78Lo4Tz7cYA5bHBpKcyzA/view?usp=share_link" xr:uid="{00000000-0004-0000-0900-000000000000}"/>
    <hyperlink ref="F3" r:id="rId2" display="https://drive.google.com/file/d/1By1zpyCIjI2FYIhMYQJEjzAYq_V6oO5E/view?usp=share_link" xr:uid="{00000000-0004-0000-0900-000001000000}"/>
    <hyperlink ref="J3" r:id="rId3" display="https://drive.google.com/file/d/1BU72o2NnTOEFgYA6dR4nFlfOXTGzO6Wo/view?usp=share_link" xr:uid="{00000000-0004-0000-0900-000002000000}"/>
    <hyperlink ref="N3" r:id="rId4" display="https://drive.google.com/file/d/1MlS0hZk2PU4L77tILxSzG-HXpgEgqQHk/view?usp=share_link" xr:uid="{00000000-0004-0000-0900-000003000000}"/>
    <hyperlink ref="B4" r:id="rId5" display="https://drive.google.com/file/d/1Ul421rTLXAfN7h7NFXfX0uP2m64XPgtx/view?usp=share_link" xr:uid="{00000000-0004-0000-0900-000004000000}"/>
    <hyperlink ref="F4" r:id="rId6" display="https://drive.google.com/file/d/1XhK6tzlp5KMBAgi9x4OoSft0dqCkFExJ/view?usp=share_link" xr:uid="{00000000-0004-0000-0900-000005000000}"/>
    <hyperlink ref="J4" r:id="rId7" display="https://drive.google.com/file/d/1f4yPm3CjVVpDpOxDiRLQMOs_08JTv-bg/view?usp=share_link" xr:uid="{00000000-0004-0000-0900-000006000000}"/>
    <hyperlink ref="N4" r:id="rId8" display="https://drive.google.com/file/d/1eVsAQSOEf0ZlFblu-D6eZZK0dnYMnJyp/view?usp=share_link" xr:uid="{00000000-0004-0000-0900-000007000000}"/>
    <hyperlink ref="B5" r:id="rId9" display="https://drive.google.com/file/d/1vH-3VgGTVo-LwT6BiiEKJApRJtGtTQUW/view?usp=share_link" xr:uid="{00000000-0004-0000-0900-000008000000}"/>
    <hyperlink ref="F5" r:id="rId10" display="https://drive.google.com/file/d/1T8KfvUJ0lhv7yYvqVAaNMUkK3rV-fiHn/view?usp=share_link" xr:uid="{00000000-0004-0000-0900-000009000000}"/>
    <hyperlink ref="J5" r:id="rId11" display="https://drive.google.com/file/d/1zJNAmQfELct8SGYEaTmUS6MjlErOpcdx/view?usp=share_link" xr:uid="{00000000-0004-0000-0900-00000A000000}"/>
    <hyperlink ref="N5" r:id="rId12" display="https://drive.google.com/file/d/1c5CT0nov2oalRJryhezNZb7CmagLvNbD/view?usp=share_link" xr:uid="{00000000-0004-0000-0900-00000B000000}"/>
    <hyperlink ref="B6" r:id="rId13" display="https://drive.google.com/file/d/1h2ymxZwaPESwvzg-gTfwyfgDnI0pTgAn/view?usp=share_link" xr:uid="{00000000-0004-0000-0900-00000C000000}"/>
    <hyperlink ref="J6" r:id="rId14" display="https://drive.google.com/file/d/1pu8bfEW7tJIVoT9PdPNP9ZweL2AfR5l6/view?usp=share_link" xr:uid="{00000000-0004-0000-0900-00000D000000}"/>
    <hyperlink ref="N6" r:id="rId15" display="https://drive.google.com/file/d/1W68C5lmvsM696xAFnFdz9QskMAy95g60/view?usp=share_link" xr:uid="{00000000-0004-0000-0900-00000E000000}"/>
    <hyperlink ref="J7" r:id="rId16" display="https://drive.google.com/file/d/19mYDFT22eS2ondxYjmTAw1DLwEkIIyHW/view?usp=share_link" xr:uid="{00000000-0004-0000-0900-00000F000000}"/>
    <hyperlink ref="N7" r:id="rId17" display="https://drive.google.com/file/d/1KwRDe2Ue1KDaPl9zrP5AYD9wstfhWcAx/view?usp=share_link" xr:uid="{00000000-0004-0000-0900-000010000000}"/>
    <hyperlink ref="B10" r:id="rId18" display="https://drive.google.com/file/d/1wKVnSwwMqrbxfrxEKg3Y2DA-urS4O1yL/view?usp=share_link" xr:uid="{00000000-0004-0000-0900-000011000000}"/>
    <hyperlink ref="F10" r:id="rId19" display="https://drive.google.com/file/d/1uurMJC42HVuhAlCnC2vrHOwSlrAawm-a/view?usp=share_link" xr:uid="{00000000-0004-0000-0900-000012000000}"/>
    <hyperlink ref="J10" r:id="rId20" display="https://drive.google.com/file/d/1krzFrF5bRW7laWay92Th5v2x_8NR-NS2/view?usp=share_link" xr:uid="{00000000-0004-0000-0900-000013000000}"/>
    <hyperlink ref="N10" r:id="rId21" display="https://drive.google.com/file/d/15eAQRoILU4c8UoRqaG82BJ1zgd2tMGev/view?usp=share_link" xr:uid="{00000000-0004-0000-0900-000014000000}"/>
    <hyperlink ref="B11" r:id="rId22" display="https://drive.google.com/file/d/1ReYV_fAbs5PrjqFHXjfqREPD-pt3jb6N/view?usp=share_link" xr:uid="{00000000-0004-0000-0900-000015000000}"/>
    <hyperlink ref="F11" r:id="rId23" display="https://drive.google.com/file/d/1VICruxsCsFwb9lA7-YYWbuT7NUThjZxu/view?usp=share_link" xr:uid="{00000000-0004-0000-0900-000016000000}"/>
    <hyperlink ref="J11" r:id="rId24" display="https://drive.google.com/file/d/1fLzBA4IKex3-Z8tNPkT9GtXh8bPPVb_I/view?usp=share_link" xr:uid="{00000000-0004-0000-0900-000017000000}"/>
    <hyperlink ref="N11" r:id="rId25" display="https://drive.google.com/file/d/1IWKkjDqKkwkX8sPTG5nnNtUXHcqEwVi-/view?usp=share_link" xr:uid="{00000000-0004-0000-0900-000018000000}"/>
    <hyperlink ref="B12" r:id="rId26" display="https://drive.google.com/file/d/1nmmogRfCQVuDk6U8ueQgQXDw7DLjwNQh/view?usp=share_link" xr:uid="{00000000-0004-0000-0900-000019000000}"/>
    <hyperlink ref="F12" r:id="rId27" display="https://drive.google.com/file/d/1nPzzDcFWmRk7Lr-uC0tQ68zI9wmoYapx/view?usp=share_link" xr:uid="{00000000-0004-0000-0900-00001A000000}"/>
    <hyperlink ref="J12" r:id="rId28" display="https://drive.google.com/file/d/1e0KXD0YqsqxRdAlqxj8-Vz_R1SzxOClt/view?usp=share_link" xr:uid="{00000000-0004-0000-0900-00001B000000}"/>
    <hyperlink ref="B13" r:id="rId29" display="https://drive.google.com/file/d/1wfcwtvRlJ1EAGl5C32BnSyWuieWj7uQx/view?usp=share_link" xr:uid="{00000000-0004-0000-0900-00001C000000}"/>
    <hyperlink ref="F13" r:id="rId30" display="https://drive.google.com/file/d/1V7ja4_yC14DEevpd52mHyz0KMzHBw_38/view?usp=share_link" xr:uid="{00000000-0004-0000-0900-00001D000000}"/>
    <hyperlink ref="J13" r:id="rId31" display="https://drive.google.com/file/d/16c8Pe2dd_xTD03M_ww_RX2yZK3G9pUcf/view?usp=share_link" xr:uid="{00000000-0004-0000-0900-00001E000000}"/>
    <hyperlink ref="B14" r:id="rId32" display="https://drive.google.com/file/d/1LN-l5_HqRUTtCOysgrHE5EMztmM97fWM/view?usp=share_link" xr:uid="{00000000-0004-0000-0900-00001F000000}"/>
    <hyperlink ref="F14" r:id="rId33" display="https://drive.google.com/file/d/1kbK7mLwyt109wps_ESC5yOEuVsF1UjZj/view?usp=share_link" xr:uid="{00000000-0004-0000-0900-000020000000}"/>
    <hyperlink ref="J14" r:id="rId34" display="https://drive.google.com/file/d/1iszsAbur2__SanKPC0haoD5KnhN-dOOT/view?usp=share_link" xr:uid="{00000000-0004-0000-0900-000021000000}"/>
    <hyperlink ref="N14" r:id="rId35" display="https://drive.google.com/file/d/1MLXHb_J_Wjtyxcm1o92Tb8oRSVxjBf-G/view?usp=share_link" xr:uid="{00000000-0004-0000-0900-000022000000}"/>
    <hyperlink ref="B15" r:id="rId36" display="https://drive.google.com/file/d/1EQ45VKnauu0weC2vvGchoApkqxrmT_Yq/view?usp=share_link" xr:uid="{00000000-0004-0000-0900-000023000000}"/>
    <hyperlink ref="F15" r:id="rId37" display="https://drive.google.com/file/d/1oRKCwOqq-0_trUijtKAOVGsoa4z0gHg5/view?usp=share_link" xr:uid="{00000000-0004-0000-0900-000024000000}"/>
    <hyperlink ref="J15" r:id="rId38" display="https://drive.google.com/file/d/17x6v2tnpg3aHo-FNmaHg750qMcwIMHwi/view?usp=share_link" xr:uid="{00000000-0004-0000-0900-000025000000}"/>
    <hyperlink ref="N15" r:id="rId39" display="https://drive.google.com/file/d/1u9FqlNmKIgb3ETQxKXc-9U0ncpoCt5gP/view?usp=share_link" xr:uid="{00000000-0004-0000-0900-000026000000}"/>
    <hyperlink ref="B16" r:id="rId40" display="https://drive.google.com/file/d/1a-tJIp_cDcw6OIdPe0Y_DlaXp1pOIBY7/view?usp=share_link" xr:uid="{00000000-0004-0000-0900-000027000000}"/>
    <hyperlink ref="F16" r:id="rId41" display="https://drive.google.com/file/d/1D5itWTvnbEHTE-C7OZKa-9Qs6HVOlP_i/view?usp=share_link" xr:uid="{00000000-0004-0000-0900-000028000000}"/>
    <hyperlink ref="J16" r:id="rId42" display="https://drive.google.com/file/d/1C9rWSqfcuXXXuaopqA1jqaNqsmXLLecz/view?usp=share_link" xr:uid="{00000000-0004-0000-0900-000029000000}"/>
    <hyperlink ref="N16" r:id="rId43" display="https://drive.google.com/file/d/1rdYLY53QbMWfk_w0NS1Bg2XVJsLU2Ifo/view?usp=share_link" xr:uid="{00000000-0004-0000-0900-00002A000000}"/>
    <hyperlink ref="B17" r:id="rId44" display="https://drive.google.com/file/d/1iGQoQNJ1l6BIYPuBT0oBdf5R96o1PPM_/view?usp=share_link" xr:uid="{00000000-0004-0000-0900-00002B000000}"/>
    <hyperlink ref="F17" r:id="rId45" display="https://drive.google.com/file/d/1euP-IIAL3_cpL7oprGRb-AuiTQpbuyEu/view?usp=share_link" xr:uid="{00000000-0004-0000-0900-00002C000000}"/>
    <hyperlink ref="J17" r:id="rId46" display="https://drive.google.com/file/d/14y2G_9lggrCvXacLij03H8LlEoyMPnZ-/view?usp=share_link" xr:uid="{00000000-0004-0000-0900-00002D000000}"/>
    <hyperlink ref="N17" r:id="rId47" display="https://drive.google.com/file/d/1uCRz5wuN1AvWsyUQjKHBxg_YELtb-YBT/view?usp=share_link" xr:uid="{00000000-0004-0000-0900-00002E000000}"/>
    <hyperlink ref="B18" r:id="rId48" display="https://drive.google.com/file/d/1r-8TJH5uTXDv4KFG7cbmO7nVZirTAeXe/view?usp=share_link" xr:uid="{00000000-0004-0000-0900-00002F000000}"/>
    <hyperlink ref="F18" r:id="rId49" display="https://drive.google.com/file/d/1vMse7HVBJw7lX3GZteNBtwpzJAvsHYZD/view?usp=share_link" xr:uid="{00000000-0004-0000-0900-000030000000}"/>
    <hyperlink ref="J18" r:id="rId50" display="https://drive.google.com/file/d/174LpvAf4Z2eA-ad2ph_bFWvSeUdUszqh/view?usp=share_link" xr:uid="{00000000-0004-0000-0900-000031000000}"/>
    <hyperlink ref="N18" r:id="rId51" display="https://drive.google.com/file/d/1ia8sICOKaTOoha2UJuYscIVAAFKe5o85/view?usp=share_link" xr:uid="{00000000-0004-0000-0900-000032000000}"/>
    <hyperlink ref="B19" r:id="rId52" display="https://drive.google.com/file/d/1qzvm2Alb_Gr6jYFKilPDE4f7izGgRI1V/view?usp=share_link" xr:uid="{00000000-0004-0000-0900-000033000000}"/>
    <hyperlink ref="F19" r:id="rId53" display="https://drive.google.com/file/d/1MWMsJkSU92qboNo_k17Wo8BKKJNmEXkY/view?usp=share_link" xr:uid="{00000000-0004-0000-0900-000034000000}"/>
    <hyperlink ref="J19" r:id="rId54" display="https://drive.google.com/file/d/1DBfuMqIOXNbSx4XT8pYdtiKQZjPCdGFp/view?usp=share_link" xr:uid="{00000000-0004-0000-0900-000035000000}"/>
    <hyperlink ref="N19" r:id="rId55" display="https://drive.google.com/file/d/15roL6RNgDeLmhJJwqGfxqcuISKnajAr5/view?usp=share_link" xr:uid="{00000000-0004-0000-0900-000036000000}"/>
    <hyperlink ref="B20" r:id="rId56" display="https://drive.google.com/file/d/1J7vooGSBfMjiI8Z53-_gwOabEag2tnXI/view?usp=share_link" xr:uid="{00000000-0004-0000-0900-000037000000}"/>
    <hyperlink ref="F20" r:id="rId57" display="https://drive.google.com/file/d/14HS_IEPTLPWHlS5ZnPGRZHjWbBRNYMDL/view?usp=share_link" xr:uid="{00000000-0004-0000-0900-000038000000}"/>
    <hyperlink ref="J20" r:id="rId58" display="https://drive.google.com/file/d/1swzFsSSAZr7RD36eurXKC20hhsa6ZMEU/view?usp=share_link" xr:uid="{00000000-0004-0000-0900-000039000000}"/>
    <hyperlink ref="N20" r:id="rId59" display="https://drive.google.com/file/d/1sQOeKG9EDAU0-FGtctnjW-zWBlIjfAFY/view?usp=share_link" xr:uid="{00000000-0004-0000-0900-00003A000000}"/>
    <hyperlink ref="B21" r:id="rId60" display="https://drive.google.com/file/d/10XpTUMO2ghusDKvk99jvKV2kAlXO0Gv4/view?usp=share_link" xr:uid="{00000000-0004-0000-0900-00003B000000}"/>
    <hyperlink ref="F21" r:id="rId61" display="https://drive.google.com/file/d/1mzHF1SeJrPnNY66GVCqV8-tk6RgjHFI6/view?usp=share_link" xr:uid="{00000000-0004-0000-0900-00003C000000}"/>
    <hyperlink ref="J21" r:id="rId62" display="https://drive.google.com/file/d/1jUjYJa4CjhtX1_Fvvp6BDW75VsNFeGkJ/view?usp=share_link" xr:uid="{00000000-0004-0000-0900-00003D000000}"/>
    <hyperlink ref="N21" r:id="rId63" display="https://drive.google.com/file/d/1zj_tYZaTyFl3diZSwkqGc_5KWuSw3ZUG/view?usp=share_link" xr:uid="{00000000-0004-0000-0900-00003E000000}"/>
    <hyperlink ref="B22" r:id="rId64" display="https://drive.google.com/file/d/153Ip6_KFMAbsOy3dUTrbSJYedqeFOMhw/view?usp=share_link" xr:uid="{00000000-0004-0000-0900-00003F000000}"/>
    <hyperlink ref="F22" r:id="rId65" display="https://drive.google.com/file/d/1ZE4Y4mskSBVKJgugmtaKeSugRI35tPG5/view?usp=share_link" xr:uid="{00000000-0004-0000-0900-000040000000}"/>
    <hyperlink ref="J22" r:id="rId66" display="https://drive.google.com/file/d/15QIT5JOpXQC2sn9Ki3Jpl17AIz6-OCGS/view?usp=share_link" xr:uid="{00000000-0004-0000-0900-000041000000}"/>
    <hyperlink ref="N22" r:id="rId67" display="https://drive.google.com/file/d/1va0m3uGq25LINt1ZsK8h24QyJIPIDc-f/view?usp=share_link" xr:uid="{00000000-0004-0000-0900-000042000000}"/>
    <hyperlink ref="B23" r:id="rId68" display="https://drive.google.com/file/d/1WVYxHsXRuOORwdIO6n2kk38o9cLCmz3a/view?usp=share_link" xr:uid="{00000000-0004-0000-0900-000043000000}"/>
    <hyperlink ref="F23" r:id="rId69" display="https://drive.google.com/file/d/1N5m8DxuwxtRiKzybESVpKabfPez4cbby/view?usp=share_link" xr:uid="{00000000-0004-0000-0900-000044000000}"/>
    <hyperlink ref="J23" r:id="rId70" display="https://drive.google.com/file/d/11XV2aIi4SU6Xe7UmZrsaEwkwkWbfVWB3/view?usp=share_link" xr:uid="{00000000-0004-0000-0900-000045000000}"/>
    <hyperlink ref="N23" r:id="rId71" display="https://drive.google.com/file/d/1udtDAfBlKzErnljlAWTm5WAz8EymgXmP/view?usp=share_link" xr:uid="{00000000-0004-0000-0900-000046000000}"/>
    <hyperlink ref="B24" r:id="rId72" display="https://drive.google.com/file/d/1buyQaejlIEwD--xts5v27QLxFbjYNSsF/view?usp=share_link" xr:uid="{00000000-0004-0000-0900-000047000000}"/>
    <hyperlink ref="F24" r:id="rId73" display="https://drive.google.com/file/d/1y2apUA2oreypmL1-FKvlcoGRh_jwpzrX/view?usp=share_link" xr:uid="{00000000-0004-0000-0900-000048000000}"/>
    <hyperlink ref="J24" r:id="rId74" display="https://drive.google.com/file/d/1A3NJrGQvCjnLJy9SYGyG1XukeOexDfS-/view?usp=share_link" xr:uid="{00000000-0004-0000-0900-000049000000}"/>
    <hyperlink ref="F25" r:id="rId75" display="https://drive.google.com/file/d/1Kq5lnCU1qPrXR5SOkUjdjAknowVjw0Us/view?usp=share_link" xr:uid="{00000000-0004-0000-0900-00004A000000}"/>
    <hyperlink ref="J25" r:id="rId76" display="https://drive.google.com/file/d/1Xn3-tPbwUAR3APIRbZ7PtRH1UP_xbWbq/view?usp=share_link" xr:uid="{00000000-0004-0000-0900-00004B000000}"/>
    <hyperlink ref="B28" r:id="rId77" display="https://drive.google.com/file/d/1Ej7j5CSEbKn-TFw98nKXLztrC9cjLv7_/view?usp=share_link" xr:uid="{00000000-0004-0000-0900-00004C000000}"/>
    <hyperlink ref="F28" r:id="rId78" display="https://drive.google.com/file/d/1LsonfxzBAlimkb4o3r2OXmnzWrlLU_Dk/view?usp=share_link" xr:uid="{00000000-0004-0000-0900-00004D000000}"/>
    <hyperlink ref="J28" r:id="rId79" display="https://drive.google.com/file/d/1pXP6UxA733b-vb-LVwliatOZWfwwQEYx/view?usp=share_link" xr:uid="{00000000-0004-0000-0900-00004E000000}"/>
    <hyperlink ref="N28" r:id="rId80" display="https://drive.google.com/file/d/1foHOJX76CgglHjq9y0jOCChGGpMO6IqN/view?usp=share_link" xr:uid="{00000000-0004-0000-0900-00004F000000}"/>
    <hyperlink ref="B29" r:id="rId81" display="https://drive.google.com/file/d/1z_OgOjpsmXuwroNEuOi9BdC8BGKaEaGT/view?usp=share_link" xr:uid="{00000000-0004-0000-0900-000050000000}"/>
    <hyperlink ref="F29" r:id="rId82" display="https://drive.google.com/file/d/1hwdzjC-mUEC9oVgE0dMN6VpHDFlKsynq/view?usp=share_link" xr:uid="{00000000-0004-0000-0900-000051000000}"/>
    <hyperlink ref="J29" r:id="rId83" display="https://drive.google.com/file/d/1u6doGPdkgW3iAHkC3k-0mzoxd57bnzcL/view?usp=share_link" xr:uid="{00000000-0004-0000-0900-000052000000}"/>
    <hyperlink ref="N29" r:id="rId84" display="https://drive.google.com/file/d/1fILUpYs4OHfUDSSkNPv0_SsLnfEewZvl/view?usp=share_link" xr:uid="{00000000-0004-0000-0900-000053000000}"/>
    <hyperlink ref="B30" r:id="rId85" display="https://drive.google.com/file/d/1SPddZAxNohVriFqGQ2GJtegv_zfS6HM_/view?usp=share_link" xr:uid="{00000000-0004-0000-0900-000054000000}"/>
    <hyperlink ref="F30" r:id="rId86" display="https://drive.google.com/file/d/1ZaHDdMgdHC6ywMRtLcq95NHMBw4OKrMC/view?usp=share_link" xr:uid="{00000000-0004-0000-0900-000055000000}"/>
    <hyperlink ref="J30" r:id="rId87" display="https://drive.google.com/file/d/1d5cuawxu_b1IxXdX9bOKsjFwgDzSKEL6/view?usp=share_link" xr:uid="{00000000-0004-0000-0900-000056000000}"/>
    <hyperlink ref="N30" r:id="rId88" display="https://drive.google.com/file/d/1XVysonKMNOWnu87Ahi3sTfOPTWfBKgVn/view?usp=share_link" xr:uid="{00000000-0004-0000-0900-000057000000}"/>
    <hyperlink ref="B31" r:id="rId89" display="https://drive.google.com/file/d/1ey_X2thN_b_89B9us7t_i8eHE5lpmgsl/view?usp=share_link" xr:uid="{00000000-0004-0000-0900-000058000000}"/>
    <hyperlink ref="F31" r:id="rId90" display="https://drive.google.com/file/d/1K5gByAianuYhgen5ZxweAbTOQF8fiLN5/view?usp=share_link" xr:uid="{00000000-0004-0000-0900-000059000000}"/>
    <hyperlink ref="J31" r:id="rId91" display="https://drive.google.com/file/d/1Z5iPePv68q_lcItHY8wcILBHNMO8h6pZ/view?usp=share_link" xr:uid="{00000000-0004-0000-0900-00005A000000}"/>
    <hyperlink ref="N31" r:id="rId92" display="https://drive.google.com/file/d/1nHgRJ1tHbzE4H1GMS56GQvzhquD6dIQG/view?usp=share_link" xr:uid="{00000000-0004-0000-0900-00005B000000}"/>
    <hyperlink ref="F32" r:id="rId93" display="https://drive.google.com/file/d/1L1Jds5pN3sf0TrcRA-aBbA7cz81kMnpR/view?usp=share_link" xr:uid="{00000000-0004-0000-0900-00005C000000}"/>
    <hyperlink ref="J32" r:id="rId94" display="https://drive.google.com/file/d/1qJam1g96_cD-wLHPH8ULyqRjkEfZTXmW/view?usp=share_link" xr:uid="{00000000-0004-0000-0900-00005D000000}"/>
    <hyperlink ref="N32" r:id="rId95" display="https://drive.google.com/file/d/1--q34d5LiDY3yXP2f-fviNmsMNLTn2M5/view?usp=share_link" xr:uid="{00000000-0004-0000-0900-00005E000000}"/>
  </hyperlinks>
  <pageMargins left="0.7" right="0.7" top="0.75" bottom="0.75" header="0.3" footer="0.3"/>
  <pageSetup orientation="portrait" horizontalDpi="0" verticalDpi="0"/>
  <legacyDrawing r:id="rId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68"/>
  <sheetViews>
    <sheetView workbookViewId="0"/>
  </sheetViews>
  <sheetFormatPr baseColWidth="10" defaultColWidth="12.6640625" defaultRowHeight="15.75" customHeight="1" x14ac:dyDescent="0.15"/>
  <cols>
    <col min="1" max="1" width="33" customWidth="1"/>
    <col min="2" max="2" width="15.6640625" customWidth="1"/>
    <col min="3" max="3" width="30.1640625" customWidth="1"/>
    <col min="4" max="5" width="3.1640625" customWidth="1"/>
    <col min="6" max="6" width="26.83203125" customWidth="1"/>
    <col min="7" max="8" width="2.6640625" customWidth="1"/>
    <col min="9" max="9" width="25.1640625" customWidth="1"/>
    <col min="10" max="10" width="27.6640625" customWidth="1"/>
    <col min="11" max="11" width="16.1640625" customWidth="1"/>
  </cols>
  <sheetData>
    <row r="1" spans="1:11" ht="15.75" customHeight="1" x14ac:dyDescent="0.15">
      <c r="A1" s="72" t="s">
        <v>781</v>
      </c>
      <c r="B1" s="59"/>
      <c r="C1" s="59"/>
      <c r="D1" s="59"/>
      <c r="E1" s="59"/>
      <c r="F1" s="59"/>
      <c r="G1" s="59"/>
      <c r="H1" s="59"/>
      <c r="I1" s="59"/>
      <c r="J1" s="59"/>
      <c r="K1" s="59"/>
    </row>
    <row r="2" spans="1:11" ht="15.75" customHeight="1" x14ac:dyDescent="0.15">
      <c r="A2" s="70" t="s">
        <v>782</v>
      </c>
      <c r="B2" s="59"/>
      <c r="C2" s="59"/>
      <c r="D2" s="86"/>
      <c r="E2" s="70" t="s">
        <v>783</v>
      </c>
      <c r="F2" s="59"/>
      <c r="G2" s="86"/>
      <c r="H2" s="70" t="s">
        <v>784</v>
      </c>
      <c r="I2" s="59"/>
      <c r="J2" s="59"/>
      <c r="K2" s="59"/>
    </row>
    <row r="3" spans="1:11" ht="15.75" customHeight="1" x14ac:dyDescent="0.15">
      <c r="A3" s="17" t="s">
        <v>785</v>
      </c>
      <c r="B3" s="36" t="s">
        <v>786</v>
      </c>
      <c r="C3" s="36" t="s">
        <v>787</v>
      </c>
      <c r="D3" s="59"/>
      <c r="E3" s="59"/>
      <c r="F3" s="59"/>
      <c r="G3" s="59"/>
      <c r="H3" s="70" t="s">
        <v>785</v>
      </c>
      <c r="I3" s="59"/>
      <c r="J3" s="36" t="s">
        <v>786</v>
      </c>
      <c r="K3" s="36" t="s">
        <v>787</v>
      </c>
    </row>
    <row r="4" spans="1:11" ht="15.75" customHeight="1" x14ac:dyDescent="0.15">
      <c r="A4" s="87" t="s">
        <v>788</v>
      </c>
      <c r="B4" s="59"/>
      <c r="C4" s="59"/>
      <c r="D4" s="59"/>
      <c r="E4" s="11" t="b">
        <v>0</v>
      </c>
      <c r="F4" s="14" t="s">
        <v>789</v>
      </c>
      <c r="G4" s="59"/>
      <c r="H4" s="11" t="b">
        <v>0</v>
      </c>
      <c r="I4" s="14" t="s">
        <v>790</v>
      </c>
      <c r="J4" s="14" t="s">
        <v>791</v>
      </c>
      <c r="K4" s="14" t="s">
        <v>792</v>
      </c>
    </row>
    <row r="5" spans="1:11" ht="15.75" customHeight="1" x14ac:dyDescent="0.15">
      <c r="A5" s="14" t="s">
        <v>793</v>
      </c>
      <c r="B5" s="12" t="s">
        <v>794</v>
      </c>
      <c r="C5" s="12" t="s">
        <v>795</v>
      </c>
      <c r="D5" s="59"/>
      <c r="E5" s="11" t="b">
        <v>0</v>
      </c>
      <c r="F5" s="14" t="s">
        <v>796</v>
      </c>
      <c r="G5" s="59"/>
      <c r="H5" s="11" t="b">
        <v>0</v>
      </c>
      <c r="I5" s="14" t="s">
        <v>797</v>
      </c>
      <c r="J5" s="14" t="s">
        <v>798</v>
      </c>
      <c r="K5" s="14" t="s">
        <v>799</v>
      </c>
    </row>
    <row r="6" spans="1:11" ht="15.75" customHeight="1" x14ac:dyDescent="0.15">
      <c r="A6" s="87" t="s">
        <v>800</v>
      </c>
      <c r="B6" s="59"/>
      <c r="C6" s="59"/>
      <c r="D6" s="59"/>
      <c r="E6" s="11" t="b">
        <v>0</v>
      </c>
      <c r="F6" s="14" t="s">
        <v>801</v>
      </c>
      <c r="G6" s="59"/>
      <c r="H6" s="11" t="b">
        <v>0</v>
      </c>
      <c r="I6" s="14" t="s">
        <v>802</v>
      </c>
      <c r="J6" s="14" t="s">
        <v>803</v>
      </c>
      <c r="K6" s="14" t="s">
        <v>804</v>
      </c>
    </row>
    <row r="7" spans="1:11" ht="15.75" customHeight="1" x14ac:dyDescent="0.15">
      <c r="A7" s="14" t="s">
        <v>805</v>
      </c>
      <c r="B7" s="12" t="s">
        <v>794</v>
      </c>
      <c r="C7" s="14"/>
      <c r="D7" s="59"/>
      <c r="E7" s="11" t="b">
        <v>0</v>
      </c>
      <c r="F7" s="14" t="s">
        <v>806</v>
      </c>
      <c r="G7" s="59"/>
      <c r="H7" s="11" t="b">
        <v>0</v>
      </c>
      <c r="I7" s="14" t="s">
        <v>807</v>
      </c>
      <c r="J7" s="14" t="s">
        <v>798</v>
      </c>
      <c r="K7" s="14" t="s">
        <v>770</v>
      </c>
    </row>
    <row r="8" spans="1:11" ht="15.75" customHeight="1" x14ac:dyDescent="0.15">
      <c r="A8" s="14" t="s">
        <v>808</v>
      </c>
      <c r="B8" s="12" t="s">
        <v>794</v>
      </c>
      <c r="C8" s="12" t="s">
        <v>774</v>
      </c>
      <c r="D8" s="59"/>
      <c r="E8" s="11" t="b">
        <v>0</v>
      </c>
      <c r="F8" s="14" t="s">
        <v>809</v>
      </c>
      <c r="G8" s="59"/>
      <c r="H8" s="11" t="b">
        <v>0</v>
      </c>
      <c r="I8" s="14" t="s">
        <v>810</v>
      </c>
      <c r="J8" s="14" t="s">
        <v>811</v>
      </c>
      <c r="K8" s="14" t="s">
        <v>767</v>
      </c>
    </row>
    <row r="9" spans="1:11" ht="15.75" customHeight="1" x14ac:dyDescent="0.15">
      <c r="A9" s="14" t="s">
        <v>812</v>
      </c>
      <c r="B9" s="12"/>
      <c r="C9" s="12" t="s">
        <v>813</v>
      </c>
      <c r="D9" s="59"/>
      <c r="E9" s="11" t="b">
        <v>0</v>
      </c>
      <c r="F9" s="14" t="s">
        <v>814</v>
      </c>
      <c r="G9" s="59"/>
      <c r="H9" s="11" t="b">
        <v>0</v>
      </c>
      <c r="I9" s="14" t="s">
        <v>815</v>
      </c>
      <c r="J9" s="14" t="s">
        <v>816</v>
      </c>
      <c r="K9" s="14" t="s">
        <v>817</v>
      </c>
    </row>
    <row r="10" spans="1:11" ht="15.75" customHeight="1" x14ac:dyDescent="0.15">
      <c r="A10" s="14" t="s">
        <v>818</v>
      </c>
      <c r="B10" s="12" t="s">
        <v>819</v>
      </c>
      <c r="C10" s="12" t="s">
        <v>794</v>
      </c>
      <c r="D10" s="59"/>
      <c r="E10" s="11" t="b">
        <v>0</v>
      </c>
      <c r="F10" s="14" t="s">
        <v>820</v>
      </c>
      <c r="G10" s="59"/>
      <c r="H10" s="11" t="b">
        <v>0</v>
      </c>
      <c r="I10" s="14" t="s">
        <v>821</v>
      </c>
      <c r="J10" s="14" t="s">
        <v>822</v>
      </c>
      <c r="K10" s="14" t="s">
        <v>823</v>
      </c>
    </row>
    <row r="11" spans="1:11" ht="15.75" customHeight="1" x14ac:dyDescent="0.15">
      <c r="A11" s="14" t="s">
        <v>824</v>
      </c>
      <c r="B11" s="12"/>
      <c r="C11" s="12" t="s">
        <v>769</v>
      </c>
      <c r="D11" s="59"/>
      <c r="E11" s="11" t="b">
        <v>0</v>
      </c>
      <c r="F11" s="14" t="s">
        <v>825</v>
      </c>
      <c r="G11" s="59"/>
      <c r="H11" s="11" t="b">
        <v>0</v>
      </c>
      <c r="I11" s="14" t="s">
        <v>824</v>
      </c>
      <c r="J11" s="14" t="s">
        <v>826</v>
      </c>
      <c r="K11" s="14" t="s">
        <v>769</v>
      </c>
    </row>
    <row r="12" spans="1:11" ht="15.75" customHeight="1" x14ac:dyDescent="0.15">
      <c r="A12" s="14" t="s">
        <v>827</v>
      </c>
      <c r="B12" s="12" t="s">
        <v>828</v>
      </c>
      <c r="C12" s="12" t="s">
        <v>829</v>
      </c>
      <c r="D12" s="59"/>
      <c r="E12" s="11" t="b">
        <v>0</v>
      </c>
      <c r="F12" s="14" t="s">
        <v>830</v>
      </c>
      <c r="G12" s="59"/>
      <c r="H12" s="11" t="b">
        <v>0</v>
      </c>
      <c r="I12" s="14" t="s">
        <v>831</v>
      </c>
      <c r="J12" s="14" t="s">
        <v>832</v>
      </c>
      <c r="K12" s="14" t="s">
        <v>768</v>
      </c>
    </row>
    <row r="13" spans="1:11" ht="15.75" customHeight="1" x14ac:dyDescent="0.15">
      <c r="A13" s="87" t="s">
        <v>833</v>
      </c>
      <c r="B13" s="59"/>
      <c r="C13" s="59"/>
      <c r="D13" s="59"/>
      <c r="E13" s="11" t="b">
        <v>0</v>
      </c>
      <c r="F13" s="14" t="s">
        <v>834</v>
      </c>
      <c r="G13" s="59"/>
      <c r="H13" s="11" t="b">
        <v>0</v>
      </c>
      <c r="I13" s="14" t="s">
        <v>835</v>
      </c>
      <c r="J13" s="14" t="s">
        <v>836</v>
      </c>
      <c r="K13" s="14" t="s">
        <v>837</v>
      </c>
    </row>
    <row r="14" spans="1:11" ht="15.75" customHeight="1" x14ac:dyDescent="0.15">
      <c r="A14" s="14" t="s">
        <v>811</v>
      </c>
      <c r="B14" s="12" t="s">
        <v>794</v>
      </c>
      <c r="C14" s="12" t="s">
        <v>794</v>
      </c>
      <c r="D14" s="59"/>
      <c r="E14" s="11" t="b">
        <v>0</v>
      </c>
      <c r="F14" s="14" t="s">
        <v>838</v>
      </c>
      <c r="G14" s="59"/>
      <c r="H14" s="11" t="b">
        <v>0</v>
      </c>
      <c r="I14" s="14" t="s">
        <v>839</v>
      </c>
      <c r="J14" s="14" t="s">
        <v>840</v>
      </c>
      <c r="K14" s="14" t="s">
        <v>841</v>
      </c>
    </row>
    <row r="15" spans="1:11" ht="15.75" customHeight="1" x14ac:dyDescent="0.15">
      <c r="A15" s="14" t="s">
        <v>810</v>
      </c>
      <c r="B15" s="12"/>
      <c r="C15" s="12" t="s">
        <v>767</v>
      </c>
      <c r="D15" s="59"/>
      <c r="E15" s="11" t="b">
        <v>0</v>
      </c>
      <c r="F15" s="14" t="s">
        <v>842</v>
      </c>
      <c r="G15" s="59"/>
      <c r="H15" s="88"/>
      <c r="I15" s="59"/>
      <c r="J15" s="59"/>
      <c r="K15" s="59"/>
    </row>
    <row r="16" spans="1:11" ht="15.75" customHeight="1" x14ac:dyDescent="0.15">
      <c r="A16" s="14" t="s">
        <v>843</v>
      </c>
      <c r="B16" s="12"/>
      <c r="C16" s="12"/>
      <c r="D16" s="59"/>
      <c r="E16" s="11" t="b">
        <v>0</v>
      </c>
      <c r="F16" s="14" t="s">
        <v>844</v>
      </c>
      <c r="G16" s="59"/>
      <c r="H16" s="59"/>
      <c r="I16" s="59"/>
      <c r="J16" s="59"/>
      <c r="K16" s="59"/>
    </row>
    <row r="17" spans="1:11" ht="15.75" customHeight="1" x14ac:dyDescent="0.15">
      <c r="A17" s="14" t="s">
        <v>845</v>
      </c>
      <c r="B17" s="12"/>
      <c r="C17" s="12"/>
      <c r="D17" s="59"/>
      <c r="E17" s="11" t="b">
        <v>0</v>
      </c>
      <c r="F17" s="14" t="s">
        <v>846</v>
      </c>
      <c r="G17" s="59"/>
      <c r="H17" s="59"/>
      <c r="I17" s="59"/>
      <c r="J17" s="59"/>
      <c r="K17" s="59"/>
    </row>
    <row r="18" spans="1:11" ht="15.75" customHeight="1" x14ac:dyDescent="0.15">
      <c r="A18" s="14" t="s">
        <v>847</v>
      </c>
      <c r="B18" s="12"/>
      <c r="C18" s="12"/>
      <c r="D18" s="59"/>
      <c r="E18" s="11" t="b">
        <v>0</v>
      </c>
      <c r="F18" s="14" t="s">
        <v>848</v>
      </c>
      <c r="G18" s="59"/>
      <c r="H18" s="59"/>
      <c r="I18" s="59"/>
      <c r="J18" s="59"/>
      <c r="K18" s="59"/>
    </row>
    <row r="19" spans="1:11" ht="15.75" customHeight="1" x14ac:dyDescent="0.15">
      <c r="A19" s="14" t="s">
        <v>849</v>
      </c>
      <c r="B19" s="12" t="s">
        <v>850</v>
      </c>
      <c r="C19" s="12" t="s">
        <v>851</v>
      </c>
      <c r="D19" s="59"/>
      <c r="E19" s="11" t="b">
        <v>0</v>
      </c>
      <c r="F19" s="14" t="s">
        <v>852</v>
      </c>
      <c r="G19" s="59"/>
      <c r="H19" s="59"/>
      <c r="I19" s="59"/>
      <c r="J19" s="59"/>
      <c r="K19" s="59"/>
    </row>
    <row r="20" spans="1:11" ht="15.75" customHeight="1" x14ac:dyDescent="0.15">
      <c r="A20" s="14" t="s">
        <v>816</v>
      </c>
      <c r="B20" s="12" t="s">
        <v>853</v>
      </c>
      <c r="C20" s="12"/>
      <c r="D20" s="59"/>
      <c r="E20" s="11" t="b">
        <v>0</v>
      </c>
      <c r="F20" s="37" t="s">
        <v>854</v>
      </c>
      <c r="G20" s="59"/>
      <c r="H20" s="59"/>
      <c r="I20" s="59"/>
      <c r="J20" s="59"/>
      <c r="K20" s="59"/>
    </row>
    <row r="21" spans="1:11" ht="15.75" customHeight="1" x14ac:dyDescent="0.15">
      <c r="A21" s="87" t="s">
        <v>855</v>
      </c>
      <c r="B21" s="59"/>
      <c r="C21" s="59"/>
      <c r="D21" s="59"/>
      <c r="E21" s="11" t="b">
        <v>0</v>
      </c>
      <c r="F21" s="14" t="s">
        <v>856</v>
      </c>
      <c r="G21" s="59"/>
      <c r="H21" s="59"/>
      <c r="I21" s="59"/>
      <c r="J21" s="59"/>
      <c r="K21" s="59"/>
    </row>
    <row r="22" spans="1:11" ht="15.75" customHeight="1" x14ac:dyDescent="0.15">
      <c r="A22" s="14" t="s">
        <v>857</v>
      </c>
      <c r="B22" s="12" t="s">
        <v>853</v>
      </c>
      <c r="C22" s="12"/>
      <c r="D22" s="59"/>
      <c r="E22" s="11" t="b">
        <v>0</v>
      </c>
      <c r="F22" s="14" t="s">
        <v>858</v>
      </c>
      <c r="G22" s="59"/>
      <c r="H22" s="59"/>
      <c r="I22" s="59"/>
      <c r="J22" s="59"/>
      <c r="K22" s="59"/>
    </row>
    <row r="23" spans="1:11" ht="15.75" customHeight="1" x14ac:dyDescent="0.15">
      <c r="A23" s="14" t="s">
        <v>859</v>
      </c>
      <c r="B23" s="12" t="s">
        <v>860</v>
      </c>
      <c r="C23" s="12"/>
      <c r="D23" s="59"/>
      <c r="E23" s="11" t="b">
        <v>0</v>
      </c>
      <c r="F23" s="14" t="s">
        <v>861</v>
      </c>
      <c r="G23" s="59"/>
      <c r="H23" s="59"/>
      <c r="I23" s="59"/>
      <c r="J23" s="59"/>
      <c r="K23" s="59"/>
    </row>
    <row r="24" spans="1:11" ht="15.75" customHeight="1" x14ac:dyDescent="0.15">
      <c r="A24" s="14" t="s">
        <v>862</v>
      </c>
      <c r="B24" s="12" t="s">
        <v>860</v>
      </c>
      <c r="C24" s="12"/>
      <c r="D24" s="59"/>
      <c r="E24" s="11" t="b">
        <v>0</v>
      </c>
      <c r="F24" s="14" t="s">
        <v>863</v>
      </c>
      <c r="G24" s="59"/>
      <c r="H24" s="59"/>
      <c r="I24" s="59"/>
      <c r="J24" s="59"/>
      <c r="K24" s="59"/>
    </row>
    <row r="25" spans="1:11" ht="15.75" customHeight="1" x14ac:dyDescent="0.15">
      <c r="A25" s="14" t="s">
        <v>864</v>
      </c>
      <c r="B25" s="12" t="s">
        <v>860</v>
      </c>
      <c r="C25" s="12"/>
      <c r="D25" s="59"/>
      <c r="E25" s="11" t="b">
        <v>0</v>
      </c>
      <c r="F25" s="14" t="s">
        <v>865</v>
      </c>
      <c r="G25" s="59"/>
      <c r="H25" s="59"/>
      <c r="I25" s="59"/>
      <c r="J25" s="59"/>
      <c r="K25" s="59"/>
    </row>
    <row r="26" spans="1:11" ht="15.75" customHeight="1" x14ac:dyDescent="0.15">
      <c r="A26" s="87" t="s">
        <v>866</v>
      </c>
      <c r="B26" s="59"/>
      <c r="C26" s="59"/>
      <c r="D26" s="59"/>
      <c r="E26" s="11" t="b">
        <v>0</v>
      </c>
      <c r="F26" s="14" t="s">
        <v>867</v>
      </c>
      <c r="G26" s="59"/>
      <c r="H26" s="59"/>
      <c r="I26" s="59"/>
      <c r="J26" s="59"/>
      <c r="K26" s="59"/>
    </row>
    <row r="27" spans="1:11" ht="15.75" customHeight="1" x14ac:dyDescent="0.15">
      <c r="A27" s="14" t="s">
        <v>868</v>
      </c>
      <c r="B27" s="12" t="s">
        <v>869</v>
      </c>
      <c r="C27" s="12"/>
      <c r="D27" s="59"/>
      <c r="E27" s="11" t="b">
        <v>0</v>
      </c>
      <c r="F27" s="14" t="s">
        <v>870</v>
      </c>
      <c r="G27" s="59"/>
      <c r="H27" s="59"/>
      <c r="I27" s="59"/>
      <c r="J27" s="59"/>
      <c r="K27" s="59"/>
    </row>
    <row r="28" spans="1:11" ht="15.75" customHeight="1" x14ac:dyDescent="0.15">
      <c r="A28" s="14" t="s">
        <v>871</v>
      </c>
      <c r="B28" s="12" t="s">
        <v>869</v>
      </c>
      <c r="C28" s="12"/>
      <c r="D28" s="59"/>
      <c r="E28" s="11" t="b">
        <v>0</v>
      </c>
      <c r="F28" s="14" t="s">
        <v>872</v>
      </c>
      <c r="G28" s="59"/>
      <c r="H28" s="59"/>
      <c r="I28" s="59"/>
      <c r="J28" s="59"/>
      <c r="K28" s="59"/>
    </row>
    <row r="29" spans="1:11" ht="15.75" customHeight="1" x14ac:dyDescent="0.15">
      <c r="A29" s="14" t="s">
        <v>873</v>
      </c>
      <c r="B29" s="12" t="s">
        <v>869</v>
      </c>
      <c r="C29" s="12"/>
      <c r="D29" s="59"/>
      <c r="E29" s="11" t="b">
        <v>0</v>
      </c>
      <c r="F29" s="14" t="s">
        <v>874</v>
      </c>
      <c r="G29" s="59"/>
      <c r="H29" s="59"/>
      <c r="I29" s="59"/>
      <c r="J29" s="59"/>
      <c r="K29" s="59"/>
    </row>
    <row r="30" spans="1:11" ht="15.75" customHeight="1" x14ac:dyDescent="0.15">
      <c r="A30" s="14" t="s">
        <v>875</v>
      </c>
      <c r="B30" s="12" t="s">
        <v>869</v>
      </c>
      <c r="C30" s="12"/>
      <c r="D30" s="59"/>
      <c r="E30" s="11" t="b">
        <v>0</v>
      </c>
      <c r="F30" s="14" t="s">
        <v>876</v>
      </c>
      <c r="G30" s="59"/>
      <c r="H30" s="59"/>
      <c r="I30" s="59"/>
      <c r="J30" s="59"/>
      <c r="K30" s="59"/>
    </row>
    <row r="31" spans="1:11" ht="15.75" customHeight="1" x14ac:dyDescent="0.15">
      <c r="A31" s="14" t="s">
        <v>815</v>
      </c>
      <c r="B31" s="12"/>
      <c r="C31" s="12" t="s">
        <v>817</v>
      </c>
      <c r="D31" s="59"/>
      <c r="E31" s="11" t="b">
        <v>0</v>
      </c>
      <c r="F31" s="14" t="s">
        <v>877</v>
      </c>
      <c r="G31" s="59"/>
      <c r="H31" s="59"/>
      <c r="I31" s="59"/>
      <c r="J31" s="59"/>
      <c r="K31" s="59"/>
    </row>
    <row r="32" spans="1:11" ht="15.75" customHeight="1" x14ac:dyDescent="0.15">
      <c r="A32" s="14" t="s">
        <v>832</v>
      </c>
      <c r="B32" s="12" t="s">
        <v>817</v>
      </c>
      <c r="C32" s="12"/>
      <c r="D32" s="59"/>
      <c r="E32" s="11" t="b">
        <v>0</v>
      </c>
      <c r="F32" s="14" t="s">
        <v>878</v>
      </c>
      <c r="G32" s="59"/>
      <c r="H32" s="59"/>
      <c r="I32" s="59"/>
      <c r="J32" s="59"/>
      <c r="K32" s="59"/>
    </row>
    <row r="33" spans="1:11" ht="15.75" customHeight="1" x14ac:dyDescent="0.15">
      <c r="A33" s="87" t="s">
        <v>879</v>
      </c>
      <c r="B33" s="59"/>
      <c r="C33" s="59"/>
      <c r="D33" s="59"/>
      <c r="E33" s="11" t="b">
        <v>0</v>
      </c>
      <c r="F33" s="14" t="s">
        <v>880</v>
      </c>
      <c r="G33" s="59"/>
      <c r="H33" s="59"/>
      <c r="I33" s="59"/>
      <c r="J33" s="59"/>
      <c r="K33" s="59"/>
    </row>
    <row r="34" spans="1:11" ht="15.75" customHeight="1" x14ac:dyDescent="0.15">
      <c r="A34" s="14" t="s">
        <v>881</v>
      </c>
      <c r="B34" s="12" t="s">
        <v>882</v>
      </c>
      <c r="C34" s="12" t="s">
        <v>883</v>
      </c>
      <c r="D34" s="59"/>
      <c r="E34" s="11" t="b">
        <v>0</v>
      </c>
      <c r="F34" s="14" t="s">
        <v>884</v>
      </c>
      <c r="G34" s="59"/>
      <c r="H34" s="59"/>
      <c r="I34" s="59"/>
      <c r="J34" s="59"/>
      <c r="K34" s="59"/>
    </row>
    <row r="35" spans="1:11" ht="15.75" customHeight="1" x14ac:dyDescent="0.15">
      <c r="A35" s="14" t="s">
        <v>885</v>
      </c>
      <c r="B35" s="12" t="s">
        <v>882</v>
      </c>
      <c r="C35" s="12" t="s">
        <v>886</v>
      </c>
      <c r="D35" s="59"/>
      <c r="E35" s="11" t="b">
        <v>0</v>
      </c>
      <c r="F35" s="14" t="s">
        <v>887</v>
      </c>
      <c r="G35" s="59"/>
      <c r="H35" s="59"/>
      <c r="I35" s="59"/>
      <c r="J35" s="59"/>
      <c r="K35" s="59"/>
    </row>
    <row r="36" spans="1:11" ht="15.75" customHeight="1" x14ac:dyDescent="0.15">
      <c r="A36" s="14" t="s">
        <v>803</v>
      </c>
      <c r="B36" s="12" t="s">
        <v>888</v>
      </c>
      <c r="C36" s="12" t="s">
        <v>763</v>
      </c>
      <c r="D36" s="59"/>
      <c r="E36" s="11" t="b">
        <v>0</v>
      </c>
      <c r="F36" s="14" t="s">
        <v>889</v>
      </c>
      <c r="G36" s="59"/>
      <c r="H36" s="59"/>
      <c r="I36" s="59"/>
      <c r="J36" s="59"/>
      <c r="K36" s="59"/>
    </row>
    <row r="37" spans="1:11" ht="15.75" customHeight="1" x14ac:dyDescent="0.15">
      <c r="A37" s="87" t="s">
        <v>890</v>
      </c>
      <c r="B37" s="59"/>
      <c r="C37" s="59"/>
      <c r="D37" s="59"/>
      <c r="E37" s="11" t="b">
        <v>0</v>
      </c>
      <c r="F37" s="14" t="s">
        <v>891</v>
      </c>
      <c r="G37" s="59"/>
      <c r="H37" s="59"/>
      <c r="I37" s="59"/>
      <c r="J37" s="59"/>
      <c r="K37" s="59"/>
    </row>
    <row r="38" spans="1:11" ht="15.75" customHeight="1" x14ac:dyDescent="0.15">
      <c r="A38" s="14" t="s">
        <v>791</v>
      </c>
      <c r="B38" s="12" t="s">
        <v>892</v>
      </c>
      <c r="C38" s="12"/>
      <c r="D38" s="59"/>
      <c r="E38" s="11" t="b">
        <v>0</v>
      </c>
      <c r="F38" s="14" t="s">
        <v>893</v>
      </c>
      <c r="G38" s="59"/>
      <c r="H38" s="59"/>
      <c r="I38" s="59"/>
      <c r="J38" s="59"/>
      <c r="K38" s="59"/>
    </row>
    <row r="39" spans="1:11" ht="15.75" customHeight="1" x14ac:dyDescent="0.15">
      <c r="A39" s="87" t="s">
        <v>894</v>
      </c>
      <c r="B39" s="59"/>
      <c r="C39" s="59"/>
      <c r="D39" s="59"/>
      <c r="E39" s="11" t="b">
        <v>0</v>
      </c>
      <c r="F39" s="14" t="s">
        <v>895</v>
      </c>
      <c r="G39" s="59"/>
      <c r="H39" s="59"/>
      <c r="I39" s="59"/>
      <c r="J39" s="59"/>
      <c r="K39" s="59"/>
    </row>
    <row r="40" spans="1:11" ht="15.75" customHeight="1" x14ac:dyDescent="0.15">
      <c r="A40" s="14" t="s">
        <v>896</v>
      </c>
      <c r="B40" s="12" t="s">
        <v>897</v>
      </c>
      <c r="C40" s="12" t="s">
        <v>17</v>
      </c>
      <c r="D40" s="59"/>
      <c r="E40" s="11" t="b">
        <v>0</v>
      </c>
      <c r="F40" s="14" t="s">
        <v>898</v>
      </c>
      <c r="G40" s="59"/>
      <c r="H40" s="59"/>
      <c r="I40" s="59"/>
      <c r="J40" s="59"/>
      <c r="K40" s="59"/>
    </row>
    <row r="41" spans="1:11" ht="15.75" customHeight="1" x14ac:dyDescent="0.15">
      <c r="A41" s="87" t="s">
        <v>899</v>
      </c>
      <c r="B41" s="59"/>
      <c r="C41" s="59"/>
      <c r="D41" s="59"/>
      <c r="E41" s="11" t="b">
        <v>0</v>
      </c>
      <c r="F41" s="14" t="s">
        <v>900</v>
      </c>
      <c r="G41" s="59"/>
      <c r="H41" s="59"/>
      <c r="I41" s="59"/>
      <c r="J41" s="59"/>
      <c r="K41" s="59"/>
    </row>
    <row r="42" spans="1:11" ht="15.75" customHeight="1" x14ac:dyDescent="0.15">
      <c r="A42" s="14" t="s">
        <v>901</v>
      </c>
      <c r="B42" s="12" t="s">
        <v>902</v>
      </c>
      <c r="C42" s="12" t="s">
        <v>903</v>
      </c>
      <c r="D42" s="59"/>
      <c r="E42" s="11" t="b">
        <v>0</v>
      </c>
      <c r="F42" s="14" t="s">
        <v>904</v>
      </c>
      <c r="G42" s="59"/>
      <c r="H42" s="59"/>
      <c r="I42" s="59"/>
      <c r="J42" s="59"/>
      <c r="K42" s="59"/>
    </row>
    <row r="43" spans="1:11" ht="15.75" customHeight="1" x14ac:dyDescent="0.15">
      <c r="A43" s="14" t="s">
        <v>905</v>
      </c>
      <c r="B43" s="12" t="s">
        <v>906</v>
      </c>
      <c r="C43" s="12" t="s">
        <v>907</v>
      </c>
      <c r="D43" s="59"/>
      <c r="E43" s="11" t="b">
        <v>0</v>
      </c>
      <c r="F43" s="14" t="s">
        <v>908</v>
      </c>
      <c r="G43" s="59"/>
      <c r="H43" s="59"/>
      <c r="I43" s="59"/>
      <c r="J43" s="59"/>
      <c r="K43" s="59"/>
    </row>
    <row r="44" spans="1:11" ht="15.75" customHeight="1" x14ac:dyDescent="0.15">
      <c r="A44" s="14" t="s">
        <v>909</v>
      </c>
      <c r="B44" s="12" t="s">
        <v>910</v>
      </c>
      <c r="C44" s="14"/>
      <c r="D44" s="59"/>
      <c r="E44" s="11" t="b">
        <v>0</v>
      </c>
      <c r="F44" s="14" t="s">
        <v>911</v>
      </c>
      <c r="G44" s="59"/>
      <c r="H44" s="59"/>
      <c r="I44" s="59"/>
      <c r="J44" s="59"/>
      <c r="K44" s="59"/>
    </row>
    <row r="45" spans="1:11" ht="15.75" customHeight="1" x14ac:dyDescent="0.15">
      <c r="A45" s="14" t="s">
        <v>912</v>
      </c>
      <c r="B45" s="12" t="s">
        <v>913</v>
      </c>
      <c r="C45" s="12"/>
      <c r="D45" s="59"/>
      <c r="E45" s="11" t="b">
        <v>0</v>
      </c>
      <c r="F45" s="14" t="s">
        <v>914</v>
      </c>
      <c r="G45" s="59"/>
      <c r="H45" s="59"/>
      <c r="I45" s="59"/>
      <c r="J45" s="59"/>
      <c r="K45" s="59"/>
    </row>
    <row r="46" spans="1:11" ht="15.75" customHeight="1" x14ac:dyDescent="0.15">
      <c r="A46" s="14" t="s">
        <v>915</v>
      </c>
      <c r="B46" s="12" t="s">
        <v>913</v>
      </c>
      <c r="C46" s="12" t="s">
        <v>916</v>
      </c>
      <c r="D46" s="59"/>
      <c r="E46" s="11" t="b">
        <v>0</v>
      </c>
      <c r="F46" s="14" t="s">
        <v>917</v>
      </c>
      <c r="G46" s="59"/>
      <c r="H46" s="59"/>
      <c r="I46" s="59"/>
      <c r="J46" s="59"/>
      <c r="K46" s="59"/>
    </row>
    <row r="47" spans="1:11" ht="15.75" customHeight="1" x14ac:dyDescent="0.15">
      <c r="A47" s="14" t="s">
        <v>918</v>
      </c>
      <c r="B47" s="12" t="s">
        <v>919</v>
      </c>
      <c r="C47" s="12" t="s">
        <v>920</v>
      </c>
      <c r="D47" s="59"/>
      <c r="E47" s="11" t="b">
        <v>0</v>
      </c>
      <c r="F47" s="14" t="s">
        <v>921</v>
      </c>
      <c r="G47" s="59"/>
      <c r="H47" s="59"/>
      <c r="I47" s="59"/>
      <c r="J47" s="59"/>
      <c r="K47" s="59"/>
    </row>
    <row r="48" spans="1:11" ht="15.75" customHeight="1" x14ac:dyDescent="0.15">
      <c r="A48" s="14" t="s">
        <v>922</v>
      </c>
      <c r="B48" s="12" t="s">
        <v>923</v>
      </c>
      <c r="C48" s="12" t="s">
        <v>924</v>
      </c>
      <c r="D48" s="59"/>
      <c r="E48" s="11" t="b">
        <v>0</v>
      </c>
      <c r="F48" s="14" t="s">
        <v>925</v>
      </c>
      <c r="G48" s="59"/>
      <c r="H48" s="59"/>
      <c r="I48" s="59"/>
      <c r="J48" s="59"/>
      <c r="K48" s="59"/>
    </row>
    <row r="49" spans="1:11" ht="15.75" customHeight="1" x14ac:dyDescent="0.15">
      <c r="A49" s="14" t="s">
        <v>926</v>
      </c>
      <c r="B49" s="12" t="s">
        <v>927</v>
      </c>
      <c r="C49" s="12"/>
      <c r="D49" s="59"/>
      <c r="E49" s="11" t="b">
        <v>0</v>
      </c>
      <c r="F49" s="14" t="s">
        <v>928</v>
      </c>
      <c r="G49" s="59"/>
      <c r="H49" s="59"/>
      <c r="I49" s="59"/>
      <c r="J49" s="59"/>
      <c r="K49" s="59"/>
    </row>
    <row r="50" spans="1:11" ht="15.75" customHeight="1" x14ac:dyDescent="0.15">
      <c r="A50" s="14" t="s">
        <v>822</v>
      </c>
      <c r="B50" s="12"/>
      <c r="C50" s="12"/>
      <c r="D50" s="59"/>
      <c r="E50" s="11" t="b">
        <v>0</v>
      </c>
      <c r="F50" s="14" t="s">
        <v>929</v>
      </c>
      <c r="G50" s="59"/>
      <c r="H50" s="59"/>
      <c r="I50" s="59"/>
      <c r="J50" s="59"/>
      <c r="K50" s="59"/>
    </row>
    <row r="51" spans="1:11" ht="15.75" customHeight="1" x14ac:dyDescent="0.15">
      <c r="A51" s="87" t="s">
        <v>930</v>
      </c>
      <c r="B51" s="59"/>
      <c r="C51" s="59"/>
      <c r="D51" s="59"/>
      <c r="E51" s="11" t="b">
        <v>0</v>
      </c>
      <c r="F51" s="14" t="s">
        <v>931</v>
      </c>
      <c r="G51" s="59"/>
      <c r="H51" s="59"/>
      <c r="I51" s="59"/>
      <c r="J51" s="59"/>
      <c r="K51" s="59"/>
    </row>
    <row r="52" spans="1:11" ht="15.75" customHeight="1" x14ac:dyDescent="0.15">
      <c r="A52" s="14" t="s">
        <v>840</v>
      </c>
      <c r="B52" s="12" t="s">
        <v>932</v>
      </c>
      <c r="C52" s="12"/>
      <c r="D52" s="59"/>
      <c r="E52" s="11" t="b">
        <v>0</v>
      </c>
      <c r="F52" s="14" t="s">
        <v>933</v>
      </c>
      <c r="G52" s="59"/>
      <c r="H52" s="59"/>
      <c r="I52" s="59"/>
      <c r="J52" s="59"/>
      <c r="K52" s="59"/>
    </row>
    <row r="53" spans="1:11" ht="15.75" customHeight="1" x14ac:dyDescent="0.15">
      <c r="A53" s="14" t="s">
        <v>839</v>
      </c>
      <c r="B53" s="12" t="s">
        <v>934</v>
      </c>
      <c r="C53" s="12" t="s">
        <v>841</v>
      </c>
      <c r="D53" s="59"/>
      <c r="E53" s="11" t="b">
        <v>0</v>
      </c>
      <c r="F53" s="14" t="s">
        <v>935</v>
      </c>
      <c r="G53" s="59"/>
      <c r="H53" s="59"/>
      <c r="I53" s="59"/>
      <c r="J53" s="59"/>
      <c r="K53" s="59"/>
    </row>
    <row r="54" spans="1:11" ht="15.75" customHeight="1" x14ac:dyDescent="0.15">
      <c r="A54" s="14" t="s">
        <v>936</v>
      </c>
      <c r="B54" s="12" t="s">
        <v>937</v>
      </c>
      <c r="C54" s="12"/>
      <c r="D54" s="59"/>
      <c r="E54" s="11" t="b">
        <v>0</v>
      </c>
      <c r="F54" s="14" t="s">
        <v>938</v>
      </c>
      <c r="G54" s="59"/>
      <c r="H54" s="59"/>
      <c r="I54" s="59"/>
      <c r="J54" s="59"/>
      <c r="K54" s="59"/>
    </row>
    <row r="55" spans="1:11" ht="15.75" customHeight="1" x14ac:dyDescent="0.15">
      <c r="A55" s="14" t="s">
        <v>939</v>
      </c>
      <c r="B55" s="12" t="s">
        <v>940</v>
      </c>
      <c r="C55" s="12"/>
      <c r="D55" s="59"/>
      <c r="E55" s="11" t="b">
        <v>0</v>
      </c>
      <c r="F55" s="14" t="s">
        <v>941</v>
      </c>
      <c r="G55" s="59"/>
      <c r="H55" s="59"/>
      <c r="I55" s="59"/>
      <c r="J55" s="59"/>
      <c r="K55" s="59"/>
    </row>
    <row r="56" spans="1:11" ht="15.75" customHeight="1" x14ac:dyDescent="0.15">
      <c r="A56" s="14" t="s">
        <v>942</v>
      </c>
      <c r="B56" s="12" t="s">
        <v>943</v>
      </c>
      <c r="C56" s="12"/>
      <c r="D56" s="59"/>
      <c r="E56" s="11" t="b">
        <v>0</v>
      </c>
      <c r="F56" s="14" t="s">
        <v>944</v>
      </c>
      <c r="G56" s="59"/>
      <c r="H56" s="59"/>
      <c r="I56" s="59"/>
      <c r="J56" s="59"/>
      <c r="K56" s="59"/>
    </row>
    <row r="57" spans="1:11" ht="15.75" customHeight="1" x14ac:dyDescent="0.15">
      <c r="A57" s="14" t="s">
        <v>945</v>
      </c>
      <c r="B57" s="12" t="s">
        <v>943</v>
      </c>
      <c r="C57" s="12"/>
      <c r="D57" s="59"/>
      <c r="E57" s="11" t="b">
        <v>0</v>
      </c>
      <c r="F57" s="14" t="s">
        <v>946</v>
      </c>
      <c r="G57" s="59"/>
      <c r="H57" s="59"/>
      <c r="I57" s="59"/>
      <c r="J57" s="59"/>
      <c r="K57" s="59"/>
    </row>
    <row r="58" spans="1:11" ht="15.75" customHeight="1" x14ac:dyDescent="0.15">
      <c r="A58" s="14" t="s">
        <v>947</v>
      </c>
      <c r="B58" s="12" t="s">
        <v>943</v>
      </c>
      <c r="C58" s="12"/>
      <c r="D58" s="59"/>
      <c r="E58" s="11" t="b">
        <v>0</v>
      </c>
      <c r="F58" s="14" t="s">
        <v>948</v>
      </c>
      <c r="G58" s="59"/>
      <c r="H58" s="59"/>
      <c r="I58" s="59"/>
      <c r="J58" s="59"/>
      <c r="K58" s="59"/>
    </row>
    <row r="59" spans="1:11" ht="15.75" customHeight="1" x14ac:dyDescent="0.15">
      <c r="A59" s="87" t="s">
        <v>949</v>
      </c>
      <c r="B59" s="59"/>
      <c r="C59" s="59"/>
      <c r="D59" s="59"/>
      <c r="E59" s="11" t="b">
        <v>0</v>
      </c>
      <c r="F59" s="14" t="s">
        <v>950</v>
      </c>
      <c r="G59" s="59"/>
      <c r="H59" s="59"/>
      <c r="I59" s="59"/>
      <c r="J59" s="59"/>
      <c r="K59" s="59"/>
    </row>
    <row r="60" spans="1:11" ht="15.75" customHeight="1" x14ac:dyDescent="0.15">
      <c r="A60" s="14" t="s">
        <v>951</v>
      </c>
      <c r="B60" s="12" t="s">
        <v>952</v>
      </c>
      <c r="C60" s="12"/>
      <c r="D60" s="59"/>
      <c r="E60" s="11" t="b">
        <v>0</v>
      </c>
      <c r="F60" s="14" t="s">
        <v>953</v>
      </c>
      <c r="G60" s="59"/>
      <c r="H60" s="59"/>
      <c r="I60" s="59"/>
      <c r="J60" s="59"/>
      <c r="K60" s="59"/>
    </row>
    <row r="61" spans="1:11" ht="15.75" customHeight="1" x14ac:dyDescent="0.15">
      <c r="A61" s="14" t="s">
        <v>954</v>
      </c>
      <c r="B61" s="12" t="s">
        <v>955</v>
      </c>
      <c r="C61" s="12"/>
      <c r="D61" s="59"/>
      <c r="E61" s="11" t="b">
        <v>0</v>
      </c>
      <c r="F61" s="14" t="s">
        <v>956</v>
      </c>
      <c r="G61" s="59"/>
      <c r="H61" s="59"/>
      <c r="I61" s="59"/>
      <c r="J61" s="59"/>
      <c r="K61" s="59"/>
    </row>
    <row r="62" spans="1:11" ht="15.75" customHeight="1" x14ac:dyDescent="0.15">
      <c r="A62" s="14" t="s">
        <v>957</v>
      </c>
      <c r="B62" s="12" t="s">
        <v>955</v>
      </c>
      <c r="C62" s="12" t="s">
        <v>958</v>
      </c>
      <c r="D62" s="59"/>
      <c r="E62" s="68"/>
      <c r="F62" s="59"/>
      <c r="G62" s="59"/>
      <c r="H62" s="59"/>
      <c r="I62" s="59"/>
      <c r="J62" s="59"/>
      <c r="K62" s="59"/>
    </row>
    <row r="63" spans="1:11" ht="15.75" customHeight="1" x14ac:dyDescent="0.15">
      <c r="A63" s="87" t="s">
        <v>959</v>
      </c>
      <c r="B63" s="59"/>
      <c r="C63" s="59"/>
      <c r="D63" s="59"/>
      <c r="E63" s="59"/>
      <c r="F63" s="59"/>
      <c r="G63" s="59"/>
      <c r="H63" s="59"/>
      <c r="I63" s="59"/>
      <c r="J63" s="59"/>
      <c r="K63" s="59"/>
    </row>
    <row r="64" spans="1:11" ht="15.75" customHeight="1" x14ac:dyDescent="0.15">
      <c r="A64" s="14" t="s">
        <v>960</v>
      </c>
      <c r="B64" s="12" t="s">
        <v>955</v>
      </c>
      <c r="C64" s="12"/>
      <c r="D64" s="59"/>
      <c r="E64" s="59"/>
      <c r="F64" s="59"/>
      <c r="G64" s="59"/>
      <c r="H64" s="59"/>
      <c r="I64" s="59"/>
      <c r="J64" s="59"/>
      <c r="K64" s="59"/>
    </row>
    <row r="65" spans="1:11" ht="15.75" customHeight="1" x14ac:dyDescent="0.15">
      <c r="A65" s="14" t="s">
        <v>961</v>
      </c>
      <c r="B65" s="12" t="s">
        <v>962</v>
      </c>
      <c r="C65" s="12"/>
      <c r="D65" s="59"/>
      <c r="E65" s="59"/>
      <c r="F65" s="59"/>
      <c r="G65" s="59"/>
      <c r="H65" s="59"/>
      <c r="I65" s="59"/>
      <c r="J65" s="59"/>
      <c r="K65" s="59"/>
    </row>
    <row r="66" spans="1:11" ht="15.75" customHeight="1" x14ac:dyDescent="0.15">
      <c r="A66" s="87" t="s">
        <v>963</v>
      </c>
      <c r="B66" s="59"/>
      <c r="C66" s="59"/>
      <c r="D66" s="59"/>
      <c r="E66" s="59"/>
      <c r="F66" s="59"/>
      <c r="G66" s="59"/>
      <c r="H66" s="59"/>
      <c r="I66" s="59"/>
      <c r="J66" s="59"/>
      <c r="K66" s="59"/>
    </row>
    <row r="67" spans="1:11" ht="15.75" customHeight="1" x14ac:dyDescent="0.15">
      <c r="A67" s="14" t="s">
        <v>964</v>
      </c>
      <c r="B67" s="12"/>
      <c r="C67" s="12"/>
      <c r="D67" s="59"/>
      <c r="E67" s="59"/>
      <c r="F67" s="59"/>
      <c r="G67" s="59"/>
      <c r="H67" s="59"/>
      <c r="I67" s="59"/>
      <c r="J67" s="59"/>
      <c r="K67" s="59"/>
    </row>
    <row r="68" spans="1:11" ht="15.75" customHeight="1" x14ac:dyDescent="0.15">
      <c r="A68" s="14" t="s">
        <v>965</v>
      </c>
      <c r="B68" s="12"/>
      <c r="C68" s="12"/>
      <c r="D68" s="59"/>
      <c r="E68" s="59"/>
      <c r="F68" s="59"/>
      <c r="G68" s="59"/>
      <c r="H68" s="59"/>
      <c r="I68" s="59"/>
      <c r="J68" s="59"/>
      <c r="K68" s="59"/>
    </row>
  </sheetData>
  <mergeCells count="22">
    <mergeCell ref="A41:C41"/>
    <mergeCell ref="A51:C51"/>
    <mergeCell ref="A59:C59"/>
    <mergeCell ref="E62:G68"/>
    <mergeCell ref="A63:C63"/>
    <mergeCell ref="A66:C66"/>
    <mergeCell ref="A1:K1"/>
    <mergeCell ref="A2:C2"/>
    <mergeCell ref="D2:D68"/>
    <mergeCell ref="E2:F3"/>
    <mergeCell ref="G2:G61"/>
    <mergeCell ref="H2:K2"/>
    <mergeCell ref="A13:C13"/>
    <mergeCell ref="A4:C4"/>
    <mergeCell ref="A6:C6"/>
    <mergeCell ref="H3:I3"/>
    <mergeCell ref="H15:K68"/>
    <mergeCell ref="A21:C21"/>
    <mergeCell ref="A26:C26"/>
    <mergeCell ref="A33:C33"/>
    <mergeCell ref="A37:C37"/>
    <mergeCell ref="A39:C39"/>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6"/>
  <sheetViews>
    <sheetView workbookViewId="0"/>
  </sheetViews>
  <sheetFormatPr baseColWidth="10" defaultColWidth="12.6640625" defaultRowHeight="15.75" customHeight="1" x14ac:dyDescent="0.15"/>
  <cols>
    <col min="1" max="1" width="3.1640625" customWidth="1"/>
    <col min="2" max="2" width="13" customWidth="1"/>
    <col min="3" max="3" width="32.6640625" customWidth="1"/>
    <col min="4" max="4" width="7.6640625" customWidth="1"/>
  </cols>
  <sheetData>
    <row r="1" spans="1:4" ht="34.5" customHeight="1" x14ac:dyDescent="0.15">
      <c r="A1" s="72" t="s">
        <v>15</v>
      </c>
      <c r="B1" s="59"/>
      <c r="C1" s="59"/>
      <c r="D1" s="22">
        <f>COUNTIF(A2:A16, TRUE)/COUNTA(A2:A16)</f>
        <v>0</v>
      </c>
    </row>
    <row r="2" spans="1:4" ht="53.25" customHeight="1" x14ac:dyDescent="0.15">
      <c r="A2" s="8" t="b">
        <v>0</v>
      </c>
      <c r="B2" s="38" t="s">
        <v>966</v>
      </c>
      <c r="C2" s="83" t="s">
        <v>967</v>
      </c>
      <c r="D2" s="59"/>
    </row>
    <row r="3" spans="1:4" ht="13" x14ac:dyDescent="0.15">
      <c r="A3" s="39" t="b">
        <v>0</v>
      </c>
      <c r="B3" s="40" t="s">
        <v>968</v>
      </c>
      <c r="C3" s="81" t="s">
        <v>969</v>
      </c>
      <c r="D3" s="59"/>
    </row>
    <row r="4" spans="1:4" ht="13" x14ac:dyDescent="0.15">
      <c r="A4" s="8" t="b">
        <v>0</v>
      </c>
      <c r="B4" s="38" t="s">
        <v>970</v>
      </c>
      <c r="C4" s="83" t="s">
        <v>971</v>
      </c>
      <c r="D4" s="59"/>
    </row>
    <row r="5" spans="1:4" ht="13" x14ac:dyDescent="0.15">
      <c r="A5" s="39" t="b">
        <v>0</v>
      </c>
      <c r="B5" s="40" t="s">
        <v>972</v>
      </c>
      <c r="C5" s="81" t="s">
        <v>973</v>
      </c>
      <c r="D5" s="59"/>
    </row>
    <row r="6" spans="1:4" ht="13" x14ac:dyDescent="0.15">
      <c r="A6" s="8" t="b">
        <v>0</v>
      </c>
      <c r="B6" s="38" t="s">
        <v>974</v>
      </c>
      <c r="C6" s="83" t="s">
        <v>975</v>
      </c>
      <c r="D6" s="59"/>
    </row>
    <row r="7" spans="1:4" ht="13" x14ac:dyDescent="0.15">
      <c r="A7" s="39" t="b">
        <v>0</v>
      </c>
      <c r="B7" s="40" t="s">
        <v>976</v>
      </c>
      <c r="C7" s="81" t="s">
        <v>977</v>
      </c>
      <c r="D7" s="59"/>
    </row>
    <row r="8" spans="1:4" ht="13" x14ac:dyDescent="0.15">
      <c r="A8" s="8" t="b">
        <v>0</v>
      </c>
      <c r="B8" s="38" t="s">
        <v>978</v>
      </c>
      <c r="C8" s="83" t="s">
        <v>979</v>
      </c>
      <c r="D8" s="59"/>
    </row>
    <row r="9" spans="1:4" ht="13" x14ac:dyDescent="0.15">
      <c r="A9" s="39" t="b">
        <v>0</v>
      </c>
      <c r="B9" s="40" t="s">
        <v>980</v>
      </c>
      <c r="C9" s="81" t="s">
        <v>981</v>
      </c>
      <c r="D9" s="59"/>
    </row>
    <row r="10" spans="1:4" ht="13" x14ac:dyDescent="0.15">
      <c r="A10" s="8" t="b">
        <v>0</v>
      </c>
      <c r="B10" s="38" t="s">
        <v>982</v>
      </c>
      <c r="C10" s="83" t="s">
        <v>983</v>
      </c>
      <c r="D10" s="59"/>
    </row>
    <row r="11" spans="1:4" ht="13" x14ac:dyDescent="0.15">
      <c r="A11" s="39" t="b">
        <v>0</v>
      </c>
      <c r="B11" s="40" t="s">
        <v>984</v>
      </c>
      <c r="C11" s="81" t="s">
        <v>985</v>
      </c>
      <c r="D11" s="59"/>
    </row>
    <row r="12" spans="1:4" ht="13" x14ac:dyDescent="0.15">
      <c r="A12" s="8" t="b">
        <v>0</v>
      </c>
      <c r="B12" s="38" t="s">
        <v>986</v>
      </c>
      <c r="C12" s="83" t="s">
        <v>987</v>
      </c>
      <c r="D12" s="59"/>
    </row>
    <row r="13" spans="1:4" ht="13" x14ac:dyDescent="0.15">
      <c r="A13" s="39" t="b">
        <v>0</v>
      </c>
      <c r="B13" s="40" t="s">
        <v>988</v>
      </c>
      <c r="C13" s="81" t="s">
        <v>989</v>
      </c>
      <c r="D13" s="59"/>
    </row>
    <row r="14" spans="1:4" ht="13" x14ac:dyDescent="0.15">
      <c r="A14" s="8" t="b">
        <v>0</v>
      </c>
      <c r="B14" s="38" t="s">
        <v>990</v>
      </c>
      <c r="C14" s="83" t="s">
        <v>991</v>
      </c>
      <c r="D14" s="59"/>
    </row>
    <row r="15" spans="1:4" ht="13" x14ac:dyDescent="0.15">
      <c r="A15" s="39" t="b">
        <v>0</v>
      </c>
      <c r="B15" s="40" t="s">
        <v>992</v>
      </c>
      <c r="C15" s="81" t="s">
        <v>993</v>
      </c>
      <c r="D15" s="59"/>
    </row>
    <row r="16" spans="1:4" ht="13" x14ac:dyDescent="0.15">
      <c r="A16" s="8" t="b">
        <v>0</v>
      </c>
      <c r="B16" s="38" t="s">
        <v>994</v>
      </c>
      <c r="C16" s="83" t="s">
        <v>995</v>
      </c>
      <c r="D16" s="59"/>
    </row>
  </sheetData>
  <mergeCells count="16">
    <mergeCell ref="A1:C1"/>
    <mergeCell ref="C2:D2"/>
    <mergeCell ref="C3:D3"/>
    <mergeCell ref="C4:D4"/>
    <mergeCell ref="C5:D5"/>
    <mergeCell ref="C6:D6"/>
    <mergeCell ref="C7:D7"/>
    <mergeCell ref="C15:D15"/>
    <mergeCell ref="C16:D16"/>
    <mergeCell ref="C8:D8"/>
    <mergeCell ref="C9:D9"/>
    <mergeCell ref="C10:D10"/>
    <mergeCell ref="C11:D11"/>
    <mergeCell ref="C12:D12"/>
    <mergeCell ref="C13:D13"/>
    <mergeCell ref="C14:D14"/>
  </mergeCells>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 ref="B7" r:id="rId6" xr:uid="{00000000-0004-0000-0B00-000005000000}"/>
    <hyperlink ref="B8" r:id="rId7" xr:uid="{00000000-0004-0000-0B00-000006000000}"/>
    <hyperlink ref="B9" r:id="rId8" xr:uid="{00000000-0004-0000-0B00-000007000000}"/>
    <hyperlink ref="B10" r:id="rId9" xr:uid="{00000000-0004-0000-0B00-000008000000}"/>
    <hyperlink ref="B11" r:id="rId10" xr:uid="{00000000-0004-0000-0B00-000009000000}"/>
    <hyperlink ref="B12" r:id="rId11" xr:uid="{00000000-0004-0000-0B00-00000A000000}"/>
    <hyperlink ref="B13" r:id="rId12" xr:uid="{00000000-0004-0000-0B00-00000B000000}"/>
    <hyperlink ref="B14" r:id="rId13" xr:uid="{00000000-0004-0000-0B00-00000C000000}"/>
    <hyperlink ref="B15" r:id="rId14" xr:uid="{00000000-0004-0000-0B00-00000D000000}"/>
    <hyperlink ref="B16" r:id="rId15" xr:uid="{00000000-0004-0000-0B00-00000E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62"/>
  <sheetViews>
    <sheetView workbookViewId="0"/>
  </sheetViews>
  <sheetFormatPr baseColWidth="10" defaultColWidth="12.6640625" defaultRowHeight="15.75" customHeight="1" x14ac:dyDescent="0.15"/>
  <cols>
    <col min="1" max="1" width="3.6640625" customWidth="1"/>
    <col min="2" max="2" width="37.33203125" customWidth="1"/>
    <col min="3" max="4" width="3.6640625" customWidth="1"/>
    <col min="5" max="5" width="37.33203125" customWidth="1"/>
    <col min="6" max="7" width="3.6640625" customWidth="1"/>
    <col min="8" max="8" width="37.33203125" customWidth="1"/>
    <col min="9" max="10" width="3.6640625" customWidth="1"/>
    <col min="11" max="11" width="37.33203125" customWidth="1"/>
    <col min="12" max="13" width="3.6640625" customWidth="1"/>
    <col min="14" max="14" width="37.33203125" customWidth="1"/>
    <col min="15" max="16" width="3.6640625" customWidth="1"/>
    <col min="17" max="17" width="37.33203125" customWidth="1"/>
    <col min="18" max="19" width="3.6640625" customWidth="1"/>
    <col min="20" max="20" width="37.33203125" customWidth="1"/>
  </cols>
  <sheetData>
    <row r="1" spans="1:20" ht="15.75" customHeight="1" x14ac:dyDescent="0.15">
      <c r="A1" s="72" t="s">
        <v>996</v>
      </c>
      <c r="B1" s="59"/>
      <c r="C1" s="59"/>
      <c r="D1" s="59"/>
      <c r="E1" s="59"/>
      <c r="F1" s="59"/>
      <c r="G1" s="59"/>
      <c r="H1" s="59"/>
      <c r="I1" s="59"/>
      <c r="J1" s="59"/>
      <c r="K1" s="59"/>
      <c r="L1" s="59"/>
      <c r="M1" s="59"/>
      <c r="N1" s="59"/>
      <c r="O1" s="59"/>
      <c r="P1" s="59"/>
      <c r="Q1" s="59"/>
      <c r="R1" s="59"/>
      <c r="S1" s="59"/>
      <c r="T1" s="59"/>
    </row>
    <row r="2" spans="1:20" ht="15.75" customHeight="1" x14ac:dyDescent="0.15">
      <c r="A2" s="73" t="s">
        <v>997</v>
      </c>
      <c r="B2" s="59"/>
      <c r="C2" s="89"/>
      <c r="D2" s="73" t="s">
        <v>998</v>
      </c>
      <c r="E2" s="59"/>
      <c r="F2" s="89"/>
      <c r="G2" s="73" t="s">
        <v>999</v>
      </c>
      <c r="H2" s="59"/>
      <c r="I2" s="89"/>
      <c r="J2" s="73" t="s">
        <v>1000</v>
      </c>
      <c r="K2" s="59"/>
      <c r="L2" s="89"/>
      <c r="M2" s="73" t="s">
        <v>1001</v>
      </c>
      <c r="N2" s="59"/>
      <c r="O2" s="89"/>
      <c r="P2" s="73" t="s">
        <v>1002</v>
      </c>
      <c r="Q2" s="59"/>
      <c r="R2" s="89"/>
      <c r="S2" s="73" t="s">
        <v>1003</v>
      </c>
      <c r="T2" s="59"/>
    </row>
    <row r="3" spans="1:20" ht="15.75" customHeight="1" x14ac:dyDescent="0.15">
      <c r="A3" s="11" t="b">
        <v>0</v>
      </c>
      <c r="B3" s="12" t="s">
        <v>1004</v>
      </c>
      <c r="C3" s="59"/>
      <c r="D3" s="11" t="b">
        <v>0</v>
      </c>
      <c r="E3" s="12" t="s">
        <v>1005</v>
      </c>
      <c r="F3" s="59"/>
      <c r="G3" s="11" t="b">
        <v>0</v>
      </c>
      <c r="H3" s="12" t="s">
        <v>1006</v>
      </c>
      <c r="I3" s="59"/>
      <c r="J3" s="11" t="b">
        <v>0</v>
      </c>
      <c r="K3" s="12" t="s">
        <v>1007</v>
      </c>
      <c r="L3" s="59"/>
      <c r="M3" s="11" t="b">
        <v>0</v>
      </c>
      <c r="N3" s="12" t="s">
        <v>1008</v>
      </c>
      <c r="O3" s="59"/>
      <c r="P3" s="11" t="b">
        <v>0</v>
      </c>
      <c r="Q3" s="12" t="s">
        <v>1009</v>
      </c>
      <c r="R3" s="59"/>
      <c r="S3" s="11" t="b">
        <v>0</v>
      </c>
      <c r="T3" s="12" t="s">
        <v>1010</v>
      </c>
    </row>
    <row r="4" spans="1:20" ht="15.75" customHeight="1" x14ac:dyDescent="0.15">
      <c r="A4" s="11" t="b">
        <v>0</v>
      </c>
      <c r="B4" s="12" t="s">
        <v>1011</v>
      </c>
      <c r="C4" s="59"/>
      <c r="D4" s="11" t="b">
        <v>0</v>
      </c>
      <c r="E4" s="12" t="s">
        <v>1012</v>
      </c>
      <c r="F4" s="59"/>
      <c r="G4" s="11" t="b">
        <v>0</v>
      </c>
      <c r="H4" s="12" t="s">
        <v>1013</v>
      </c>
      <c r="I4" s="59"/>
      <c r="J4" s="11" t="b">
        <v>0</v>
      </c>
      <c r="K4" s="12" t="s">
        <v>1014</v>
      </c>
      <c r="L4" s="59"/>
      <c r="M4" s="11" t="b">
        <v>0</v>
      </c>
      <c r="N4" s="12" t="s">
        <v>1015</v>
      </c>
      <c r="O4" s="59"/>
      <c r="P4" s="11" t="b">
        <v>0</v>
      </c>
      <c r="Q4" s="12" t="s">
        <v>1016</v>
      </c>
      <c r="R4" s="59"/>
      <c r="S4" s="11" t="b">
        <v>0</v>
      </c>
      <c r="T4" s="12" t="s">
        <v>1017</v>
      </c>
    </row>
    <row r="5" spans="1:20" ht="15.75" customHeight="1" x14ac:dyDescent="0.15">
      <c r="A5" s="11" t="b">
        <v>0</v>
      </c>
      <c r="B5" s="12" t="s">
        <v>1018</v>
      </c>
      <c r="C5" s="59"/>
      <c r="D5" s="11" t="b">
        <v>0</v>
      </c>
      <c r="E5" s="12" t="s">
        <v>1019</v>
      </c>
      <c r="F5" s="59"/>
      <c r="G5" s="11" t="b">
        <v>0</v>
      </c>
      <c r="H5" s="12" t="s">
        <v>1020</v>
      </c>
      <c r="I5" s="59"/>
      <c r="J5" s="11" t="b">
        <v>0</v>
      </c>
      <c r="K5" s="12" t="s">
        <v>1021</v>
      </c>
      <c r="L5" s="59"/>
      <c r="M5" s="11" t="b">
        <v>0</v>
      </c>
      <c r="N5" s="12" t="s">
        <v>1022</v>
      </c>
      <c r="O5" s="59"/>
      <c r="P5" s="11" t="b">
        <v>0</v>
      </c>
      <c r="Q5" s="12" t="s">
        <v>1023</v>
      </c>
      <c r="R5" s="59"/>
      <c r="S5" s="11" t="b">
        <v>0</v>
      </c>
      <c r="T5" s="12" t="s">
        <v>1024</v>
      </c>
    </row>
    <row r="6" spans="1:20" ht="15.75" customHeight="1" x14ac:dyDescent="0.15">
      <c r="A6" s="11" t="b">
        <v>0</v>
      </c>
      <c r="B6" s="12" t="s">
        <v>1025</v>
      </c>
      <c r="C6" s="59"/>
      <c r="D6" s="11" t="b">
        <v>0</v>
      </c>
      <c r="E6" s="12" t="s">
        <v>1026</v>
      </c>
      <c r="F6" s="59"/>
      <c r="G6" s="11" t="b">
        <v>0</v>
      </c>
      <c r="H6" s="12" t="s">
        <v>1027</v>
      </c>
      <c r="I6" s="59"/>
      <c r="J6" s="68"/>
      <c r="K6" s="59"/>
      <c r="L6" s="59"/>
      <c r="M6" s="11" t="b">
        <v>0</v>
      </c>
      <c r="N6" s="12" t="s">
        <v>1028</v>
      </c>
      <c r="O6" s="59"/>
      <c r="P6" s="11" t="b">
        <v>0</v>
      </c>
      <c r="Q6" s="12" t="s">
        <v>1029</v>
      </c>
      <c r="R6" s="59"/>
      <c r="S6" s="11" t="b">
        <v>0</v>
      </c>
      <c r="T6" s="12" t="s">
        <v>1030</v>
      </c>
    </row>
    <row r="7" spans="1:20" ht="15.75" customHeight="1" x14ac:dyDescent="0.15">
      <c r="A7" s="11" t="b">
        <v>0</v>
      </c>
      <c r="B7" s="12" t="s">
        <v>1031</v>
      </c>
      <c r="C7" s="59"/>
      <c r="D7" s="11" t="b">
        <v>0</v>
      </c>
      <c r="E7" s="12" t="s">
        <v>1032</v>
      </c>
      <c r="F7" s="59"/>
      <c r="G7" s="11" t="b">
        <v>0</v>
      </c>
      <c r="H7" s="12" t="s">
        <v>1033</v>
      </c>
      <c r="I7" s="59"/>
      <c r="J7" s="59"/>
      <c r="K7" s="59"/>
      <c r="L7" s="59"/>
      <c r="M7" s="11" t="b">
        <v>0</v>
      </c>
      <c r="N7" s="12" t="s">
        <v>1034</v>
      </c>
      <c r="O7" s="59"/>
      <c r="P7" s="11" t="b">
        <v>0</v>
      </c>
      <c r="Q7" s="12" t="s">
        <v>1035</v>
      </c>
      <c r="R7" s="59"/>
      <c r="S7" s="11" t="b">
        <v>0</v>
      </c>
      <c r="T7" s="12" t="s">
        <v>1036</v>
      </c>
    </row>
    <row r="8" spans="1:20" ht="15.75" customHeight="1" x14ac:dyDescent="0.15">
      <c r="A8" s="11" t="b">
        <v>0</v>
      </c>
      <c r="B8" s="12" t="s">
        <v>1037</v>
      </c>
      <c r="C8" s="59"/>
      <c r="D8" s="11" t="b">
        <v>0</v>
      </c>
      <c r="E8" s="12" t="s">
        <v>1038</v>
      </c>
      <c r="F8" s="59"/>
      <c r="G8" s="11" t="b">
        <v>0</v>
      </c>
      <c r="H8" s="12" t="s">
        <v>1039</v>
      </c>
      <c r="I8" s="59"/>
      <c r="J8" s="59"/>
      <c r="K8" s="59"/>
      <c r="L8" s="59"/>
      <c r="M8" s="11" t="b">
        <v>0</v>
      </c>
      <c r="N8" s="12" t="s">
        <v>1040</v>
      </c>
      <c r="O8" s="59"/>
      <c r="P8" s="68"/>
      <c r="Q8" s="59"/>
      <c r="R8" s="59"/>
      <c r="S8" s="11" t="b">
        <v>0</v>
      </c>
      <c r="T8" s="12" t="s">
        <v>1041</v>
      </c>
    </row>
    <row r="9" spans="1:20" ht="15.75" customHeight="1" x14ac:dyDescent="0.15">
      <c r="A9" s="68"/>
      <c r="B9" s="59"/>
      <c r="C9" s="59"/>
      <c r="D9" s="68"/>
      <c r="E9" s="59"/>
      <c r="F9" s="59"/>
      <c r="G9" s="11" t="b">
        <v>0</v>
      </c>
      <c r="H9" s="12" t="s">
        <v>1042</v>
      </c>
      <c r="I9" s="59"/>
      <c r="J9" s="59"/>
      <c r="K9" s="59"/>
      <c r="L9" s="59"/>
      <c r="M9" s="11" t="b">
        <v>0</v>
      </c>
      <c r="N9" s="12" t="s">
        <v>1043</v>
      </c>
      <c r="O9" s="59"/>
      <c r="P9" s="59"/>
      <c r="Q9" s="59"/>
      <c r="R9" s="59"/>
      <c r="S9" s="11" t="b">
        <v>0</v>
      </c>
      <c r="T9" s="12" t="s">
        <v>1044</v>
      </c>
    </row>
    <row r="10" spans="1:20" ht="15.75" customHeight="1" x14ac:dyDescent="0.15">
      <c r="A10" s="59"/>
      <c r="B10" s="59"/>
      <c r="C10" s="59"/>
      <c r="D10" s="59"/>
      <c r="E10" s="59"/>
      <c r="F10" s="59"/>
      <c r="G10" s="68"/>
      <c r="H10" s="59"/>
      <c r="I10" s="59"/>
      <c r="J10" s="59"/>
      <c r="K10" s="59"/>
      <c r="L10" s="59"/>
      <c r="M10" s="11" t="b">
        <v>0</v>
      </c>
      <c r="N10" s="12" t="s">
        <v>1045</v>
      </c>
      <c r="O10" s="59"/>
      <c r="P10" s="59"/>
      <c r="Q10" s="59"/>
      <c r="R10" s="59"/>
      <c r="S10" s="11" t="b">
        <v>0</v>
      </c>
      <c r="T10" s="12" t="s">
        <v>1046</v>
      </c>
    </row>
    <row r="11" spans="1:20" ht="15.75" customHeight="1" x14ac:dyDescent="0.15">
      <c r="A11" s="59"/>
      <c r="B11" s="59"/>
      <c r="C11" s="59"/>
      <c r="D11" s="59"/>
      <c r="E11" s="59"/>
      <c r="F11" s="59"/>
      <c r="G11" s="59"/>
      <c r="H11" s="59"/>
      <c r="I11" s="59"/>
      <c r="J11" s="59"/>
      <c r="K11" s="59"/>
      <c r="L11" s="59"/>
      <c r="M11" s="68"/>
      <c r="N11" s="59"/>
      <c r="O11" s="59"/>
      <c r="P11" s="59"/>
      <c r="Q11" s="59"/>
      <c r="R11" s="59"/>
      <c r="S11" s="11" t="b">
        <v>0</v>
      </c>
      <c r="T11" s="12" t="s">
        <v>1047</v>
      </c>
    </row>
    <row r="12" spans="1:20" ht="15.75" customHeight="1" x14ac:dyDescent="0.15">
      <c r="A12" s="59"/>
      <c r="B12" s="59"/>
      <c r="C12" s="59"/>
      <c r="D12" s="59"/>
      <c r="E12" s="59"/>
      <c r="F12" s="59"/>
      <c r="G12" s="59"/>
      <c r="H12" s="59"/>
      <c r="I12" s="59"/>
      <c r="J12" s="59"/>
      <c r="K12" s="59"/>
      <c r="L12" s="59"/>
      <c r="M12" s="59"/>
      <c r="N12" s="59"/>
      <c r="O12" s="59"/>
      <c r="P12" s="59"/>
      <c r="Q12" s="59"/>
      <c r="R12" s="59"/>
      <c r="S12" s="11" t="b">
        <v>0</v>
      </c>
      <c r="T12" s="12" t="s">
        <v>1048</v>
      </c>
    </row>
    <row r="13" spans="1:20" ht="15.75" customHeight="1" x14ac:dyDescent="0.15">
      <c r="A13" s="59"/>
      <c r="B13" s="59"/>
      <c r="C13" s="59"/>
      <c r="D13" s="59"/>
      <c r="E13" s="59"/>
      <c r="F13" s="59"/>
      <c r="G13" s="59"/>
      <c r="H13" s="59"/>
      <c r="I13" s="59"/>
      <c r="J13" s="59"/>
      <c r="K13" s="59"/>
      <c r="L13" s="59"/>
      <c r="M13" s="59"/>
      <c r="N13" s="59"/>
      <c r="O13" s="59"/>
      <c r="P13" s="59"/>
      <c r="Q13" s="59"/>
      <c r="R13" s="59"/>
      <c r="S13" s="11" t="b">
        <v>0</v>
      </c>
      <c r="T13" s="12" t="s">
        <v>1049</v>
      </c>
    </row>
    <row r="14" spans="1:20" ht="15.75" customHeight="1" x14ac:dyDescent="0.15">
      <c r="A14" s="59"/>
      <c r="B14" s="59"/>
      <c r="C14" s="59"/>
      <c r="D14" s="59"/>
      <c r="E14" s="59"/>
      <c r="F14" s="59"/>
      <c r="G14" s="59"/>
      <c r="H14" s="59"/>
      <c r="I14" s="59"/>
      <c r="J14" s="59"/>
      <c r="K14" s="59"/>
      <c r="L14" s="59"/>
      <c r="M14" s="59"/>
      <c r="N14" s="59"/>
      <c r="O14" s="59"/>
      <c r="P14" s="59"/>
      <c r="Q14" s="59"/>
      <c r="R14" s="59"/>
      <c r="S14" s="11" t="b">
        <v>0</v>
      </c>
      <c r="T14" s="12" t="s">
        <v>1050</v>
      </c>
    </row>
    <row r="15" spans="1:20" ht="15.75" customHeight="1" x14ac:dyDescent="0.15">
      <c r="A15" s="67"/>
      <c r="B15" s="59"/>
      <c r="C15" s="59"/>
      <c r="D15" s="59"/>
      <c r="E15" s="59"/>
      <c r="F15" s="59"/>
      <c r="G15" s="59"/>
      <c r="H15" s="59"/>
      <c r="I15" s="59"/>
      <c r="J15" s="59"/>
      <c r="K15" s="59"/>
      <c r="L15" s="59"/>
      <c r="M15" s="59"/>
      <c r="N15" s="59"/>
      <c r="O15" s="59"/>
      <c r="P15" s="59"/>
      <c r="Q15" s="59"/>
      <c r="R15" s="59"/>
      <c r="S15" s="59"/>
      <c r="T15" s="59"/>
    </row>
    <row r="16" spans="1:20" ht="15.75" customHeight="1" x14ac:dyDescent="0.15">
      <c r="A16" s="72" t="s">
        <v>1051</v>
      </c>
      <c r="B16" s="59"/>
      <c r="C16" s="68"/>
      <c r="D16" s="59"/>
      <c r="E16" s="59"/>
      <c r="F16" s="59"/>
      <c r="G16" s="59"/>
      <c r="H16" s="59"/>
      <c r="I16" s="59"/>
      <c r="J16" s="59"/>
      <c r="K16" s="59"/>
      <c r="L16" s="59"/>
      <c r="M16" s="59"/>
      <c r="N16" s="59"/>
      <c r="O16" s="59"/>
      <c r="P16" s="59"/>
      <c r="Q16" s="59"/>
      <c r="R16" s="59"/>
      <c r="S16" s="59"/>
      <c r="T16" s="59"/>
    </row>
    <row r="17" spans="1:20" ht="15.75" customHeight="1" x14ac:dyDescent="0.15">
      <c r="A17" s="11" t="b">
        <v>0</v>
      </c>
      <c r="B17" s="12" t="s">
        <v>1052</v>
      </c>
      <c r="C17" s="59"/>
      <c r="D17" s="59"/>
      <c r="E17" s="59"/>
      <c r="F17" s="59"/>
      <c r="G17" s="59"/>
      <c r="H17" s="59"/>
      <c r="I17" s="59"/>
      <c r="J17" s="59"/>
      <c r="K17" s="59"/>
      <c r="L17" s="59"/>
      <c r="M17" s="59"/>
      <c r="N17" s="59"/>
      <c r="O17" s="59"/>
      <c r="P17" s="59"/>
      <c r="Q17" s="59"/>
      <c r="R17" s="59"/>
      <c r="S17" s="59"/>
      <c r="T17" s="59"/>
    </row>
    <row r="18" spans="1:20" ht="15.75" customHeight="1" x14ac:dyDescent="0.15">
      <c r="A18" s="11" t="b">
        <v>0</v>
      </c>
      <c r="B18" s="12" t="s">
        <v>1053</v>
      </c>
      <c r="C18" s="59"/>
      <c r="D18" s="59"/>
      <c r="E18" s="59"/>
      <c r="F18" s="59"/>
      <c r="G18" s="59"/>
      <c r="H18" s="59"/>
      <c r="I18" s="59"/>
      <c r="J18" s="59"/>
      <c r="K18" s="59"/>
      <c r="L18" s="59"/>
      <c r="M18" s="59"/>
      <c r="N18" s="59"/>
      <c r="O18" s="59"/>
      <c r="P18" s="59"/>
      <c r="Q18" s="59"/>
      <c r="R18" s="59"/>
      <c r="S18" s="59"/>
      <c r="T18" s="59"/>
    </row>
    <row r="19" spans="1:20" ht="15.75" customHeight="1" x14ac:dyDescent="0.15">
      <c r="A19" s="11" t="b">
        <v>0</v>
      </c>
      <c r="B19" s="12" t="s">
        <v>1054</v>
      </c>
      <c r="C19" s="59"/>
      <c r="D19" s="59"/>
      <c r="E19" s="59"/>
      <c r="F19" s="59"/>
      <c r="G19" s="59"/>
      <c r="H19" s="59"/>
      <c r="I19" s="59"/>
      <c r="J19" s="59"/>
      <c r="K19" s="59"/>
      <c r="L19" s="59"/>
      <c r="M19" s="59"/>
      <c r="N19" s="59"/>
      <c r="O19" s="59"/>
      <c r="P19" s="59"/>
      <c r="Q19" s="59"/>
      <c r="R19" s="59"/>
      <c r="S19" s="59"/>
      <c r="T19" s="59"/>
    </row>
    <row r="20" spans="1:20" ht="15.75" customHeight="1" x14ac:dyDescent="0.15">
      <c r="A20" s="11" t="b">
        <v>0</v>
      </c>
      <c r="B20" s="12" t="s">
        <v>1055</v>
      </c>
      <c r="C20" s="59"/>
      <c r="D20" s="59"/>
      <c r="E20" s="59"/>
      <c r="F20" s="59"/>
      <c r="G20" s="59"/>
      <c r="H20" s="59"/>
      <c r="I20" s="59"/>
      <c r="J20" s="59"/>
      <c r="K20" s="59"/>
      <c r="L20" s="59"/>
      <c r="M20" s="59"/>
      <c r="N20" s="59"/>
      <c r="O20" s="59"/>
      <c r="P20" s="59"/>
      <c r="Q20" s="59"/>
      <c r="R20" s="59"/>
      <c r="S20" s="59"/>
      <c r="T20" s="59"/>
    </row>
    <row r="21" spans="1:20" ht="15.75" customHeight="1" x14ac:dyDescent="0.15">
      <c r="A21" s="11" t="b">
        <v>0</v>
      </c>
      <c r="B21" s="12" t="s">
        <v>1056</v>
      </c>
      <c r="C21" s="59"/>
      <c r="D21" s="59"/>
      <c r="E21" s="59"/>
      <c r="F21" s="59"/>
      <c r="G21" s="59"/>
      <c r="H21" s="59"/>
      <c r="I21" s="59"/>
      <c r="J21" s="59"/>
      <c r="K21" s="59"/>
      <c r="L21" s="59"/>
      <c r="M21" s="59"/>
      <c r="N21" s="59"/>
      <c r="O21" s="59"/>
      <c r="P21" s="59"/>
      <c r="Q21" s="59"/>
      <c r="R21" s="59"/>
      <c r="S21" s="59"/>
      <c r="T21" s="59"/>
    </row>
    <row r="22" spans="1:20" ht="15.75" customHeight="1" x14ac:dyDescent="0.15">
      <c r="A22" s="67"/>
      <c r="B22" s="59"/>
      <c r="C22" s="59"/>
      <c r="D22" s="59"/>
      <c r="E22" s="59"/>
      <c r="F22" s="59"/>
      <c r="G22" s="59"/>
      <c r="H22" s="59"/>
      <c r="I22" s="59"/>
      <c r="J22" s="59"/>
      <c r="K22" s="59"/>
      <c r="L22" s="59"/>
      <c r="M22" s="59"/>
      <c r="N22" s="59"/>
      <c r="O22" s="59"/>
      <c r="P22" s="59"/>
      <c r="Q22" s="59"/>
      <c r="R22" s="59"/>
      <c r="S22" s="59"/>
      <c r="T22" s="59"/>
    </row>
    <row r="23" spans="1:20" ht="15.75" customHeight="1" x14ac:dyDescent="0.15">
      <c r="A23" s="72" t="s">
        <v>1057</v>
      </c>
      <c r="B23" s="59"/>
      <c r="C23" s="59"/>
      <c r="D23" s="59"/>
      <c r="E23" s="59"/>
      <c r="F23" s="59"/>
      <c r="G23" s="59"/>
      <c r="H23" s="59"/>
      <c r="I23" s="59"/>
      <c r="J23" s="59"/>
      <c r="K23" s="59"/>
      <c r="L23" s="59"/>
      <c r="M23" s="59"/>
      <c r="N23" s="59"/>
      <c r="O23" s="59"/>
      <c r="P23" s="59"/>
      <c r="Q23" s="59"/>
      <c r="R23" s="59"/>
      <c r="S23" s="59"/>
      <c r="T23" s="59"/>
    </row>
    <row r="24" spans="1:20" ht="18" x14ac:dyDescent="0.2">
      <c r="A24" s="73" t="s">
        <v>1058</v>
      </c>
      <c r="B24" s="59"/>
      <c r="C24" s="89"/>
      <c r="D24" s="73" t="s">
        <v>1059</v>
      </c>
      <c r="E24" s="59"/>
      <c r="F24" s="89"/>
      <c r="G24" s="90" t="s">
        <v>1060</v>
      </c>
      <c r="H24" s="59"/>
      <c r="I24" s="89"/>
      <c r="J24" s="73" t="s">
        <v>1061</v>
      </c>
      <c r="K24" s="59"/>
      <c r="L24" s="89"/>
      <c r="M24" s="90" t="s">
        <v>1062</v>
      </c>
      <c r="N24" s="59"/>
      <c r="O24" s="89"/>
      <c r="P24" s="90" t="s">
        <v>1063</v>
      </c>
      <c r="Q24" s="59"/>
      <c r="R24" s="89"/>
      <c r="S24" s="90" t="s">
        <v>1064</v>
      </c>
      <c r="T24" s="59"/>
    </row>
    <row r="25" spans="1:20" ht="15.75" customHeight="1" x14ac:dyDescent="0.15">
      <c r="A25" s="11" t="b">
        <v>0</v>
      </c>
      <c r="B25" s="12" t="s">
        <v>1065</v>
      </c>
      <c r="C25" s="59"/>
      <c r="D25" s="11" t="b">
        <v>0</v>
      </c>
      <c r="E25" s="12" t="s">
        <v>1066</v>
      </c>
      <c r="F25" s="59"/>
      <c r="G25" s="11" t="b">
        <v>0</v>
      </c>
      <c r="H25" s="12" t="s">
        <v>1067</v>
      </c>
      <c r="I25" s="59"/>
      <c r="J25" s="11" t="b">
        <v>0</v>
      </c>
      <c r="K25" s="12" t="s">
        <v>1068</v>
      </c>
      <c r="L25" s="59"/>
      <c r="M25" s="11" t="b">
        <v>0</v>
      </c>
      <c r="N25" s="12" t="s">
        <v>1069</v>
      </c>
      <c r="O25" s="59"/>
      <c r="P25" s="11" t="b">
        <v>0</v>
      </c>
      <c r="Q25" s="12" t="s">
        <v>1070</v>
      </c>
      <c r="R25" s="59"/>
      <c r="S25" s="11" t="b">
        <v>0</v>
      </c>
      <c r="T25" s="12" t="s">
        <v>1071</v>
      </c>
    </row>
    <row r="26" spans="1:20" ht="15.75" customHeight="1" x14ac:dyDescent="0.15">
      <c r="A26" s="11" t="b">
        <v>0</v>
      </c>
      <c r="B26" s="12" t="s">
        <v>1072</v>
      </c>
      <c r="C26" s="59"/>
      <c r="D26" s="11" t="b">
        <v>0</v>
      </c>
      <c r="E26" s="12" t="s">
        <v>1073</v>
      </c>
      <c r="F26" s="59"/>
      <c r="G26" s="11" t="b">
        <v>0</v>
      </c>
      <c r="H26" s="12" t="s">
        <v>1074</v>
      </c>
      <c r="I26" s="59"/>
      <c r="J26" s="11" t="b">
        <v>0</v>
      </c>
      <c r="K26" s="12" t="s">
        <v>1075</v>
      </c>
      <c r="L26" s="59"/>
      <c r="M26" s="11" t="b">
        <v>0</v>
      </c>
      <c r="N26" s="12" t="s">
        <v>1076</v>
      </c>
      <c r="O26" s="59"/>
      <c r="P26" s="11" t="b">
        <v>0</v>
      </c>
      <c r="Q26" s="12" t="s">
        <v>1077</v>
      </c>
      <c r="R26" s="59"/>
      <c r="S26" s="11" t="b">
        <v>0</v>
      </c>
      <c r="T26" s="12" t="s">
        <v>1078</v>
      </c>
    </row>
    <row r="27" spans="1:20" ht="15.75" customHeight="1" x14ac:dyDescent="0.15">
      <c r="A27" s="11" t="b">
        <v>0</v>
      </c>
      <c r="B27" s="12" t="s">
        <v>1079</v>
      </c>
      <c r="C27" s="59"/>
      <c r="D27" s="11" t="b">
        <v>0</v>
      </c>
      <c r="E27" s="12" t="s">
        <v>1080</v>
      </c>
      <c r="F27" s="59"/>
      <c r="G27" s="11" t="b">
        <v>0</v>
      </c>
      <c r="H27" s="12" t="s">
        <v>1081</v>
      </c>
      <c r="I27" s="59"/>
      <c r="J27" s="11" t="b">
        <v>0</v>
      </c>
      <c r="K27" s="12" t="s">
        <v>1082</v>
      </c>
      <c r="L27" s="59"/>
      <c r="M27" s="11" t="b">
        <v>0</v>
      </c>
      <c r="N27" s="12" t="s">
        <v>1083</v>
      </c>
      <c r="O27" s="59"/>
      <c r="P27" s="11" t="b">
        <v>0</v>
      </c>
      <c r="Q27" s="12" t="s">
        <v>1084</v>
      </c>
      <c r="R27" s="59"/>
      <c r="S27" s="11" t="b">
        <v>0</v>
      </c>
      <c r="T27" s="12" t="s">
        <v>1085</v>
      </c>
    </row>
    <row r="28" spans="1:20" ht="15.75" customHeight="1" x14ac:dyDescent="0.15">
      <c r="A28" s="11" t="b">
        <v>0</v>
      </c>
      <c r="B28" s="12" t="s">
        <v>1086</v>
      </c>
      <c r="C28" s="59"/>
      <c r="D28" s="11" t="b">
        <v>0</v>
      </c>
      <c r="E28" s="12" t="s">
        <v>1087</v>
      </c>
      <c r="F28" s="59"/>
      <c r="G28" s="11" t="b">
        <v>0</v>
      </c>
      <c r="H28" s="12" t="s">
        <v>1088</v>
      </c>
      <c r="I28" s="59"/>
      <c r="J28" s="11" t="b">
        <v>0</v>
      </c>
      <c r="K28" s="12" t="s">
        <v>1082</v>
      </c>
      <c r="L28" s="59"/>
      <c r="M28" s="11" t="b">
        <v>0</v>
      </c>
      <c r="N28" s="12" t="s">
        <v>1089</v>
      </c>
      <c r="O28" s="59"/>
      <c r="P28" s="11" t="b">
        <v>0</v>
      </c>
      <c r="Q28" s="12" t="s">
        <v>1090</v>
      </c>
      <c r="R28" s="59"/>
      <c r="S28" s="11" t="b">
        <v>0</v>
      </c>
      <c r="T28" s="12" t="s">
        <v>1091</v>
      </c>
    </row>
    <row r="29" spans="1:20" ht="15.75" customHeight="1" x14ac:dyDescent="0.15">
      <c r="A29" s="11" t="b">
        <v>0</v>
      </c>
      <c r="B29" s="12" t="s">
        <v>1092</v>
      </c>
      <c r="C29" s="59"/>
      <c r="D29" s="11" t="b">
        <v>0</v>
      </c>
      <c r="E29" s="12" t="s">
        <v>1093</v>
      </c>
      <c r="F29" s="59"/>
      <c r="G29" s="11" t="b">
        <v>0</v>
      </c>
      <c r="H29" s="12" t="s">
        <v>1094</v>
      </c>
      <c r="I29" s="59"/>
      <c r="J29" s="11" t="b">
        <v>0</v>
      </c>
      <c r="K29" s="12" t="s">
        <v>1095</v>
      </c>
      <c r="L29" s="59"/>
      <c r="M29" s="11" t="b">
        <v>0</v>
      </c>
      <c r="N29" s="12" t="s">
        <v>1096</v>
      </c>
      <c r="O29" s="59"/>
      <c r="P29" s="11" t="b">
        <v>0</v>
      </c>
      <c r="Q29" s="12" t="s">
        <v>1097</v>
      </c>
      <c r="R29" s="59"/>
      <c r="S29" s="11" t="b">
        <v>0</v>
      </c>
      <c r="T29" s="12" t="s">
        <v>1098</v>
      </c>
    </row>
    <row r="30" spans="1:20" ht="15.75" customHeight="1" x14ac:dyDescent="0.15">
      <c r="A30" s="11" t="b">
        <v>0</v>
      </c>
      <c r="B30" s="12" t="s">
        <v>1099</v>
      </c>
      <c r="C30" s="59"/>
      <c r="D30" s="11" t="b">
        <v>0</v>
      </c>
      <c r="E30" s="12" t="s">
        <v>1100</v>
      </c>
      <c r="F30" s="59"/>
      <c r="G30" s="11" t="b">
        <v>0</v>
      </c>
      <c r="H30" s="12" t="s">
        <v>1101</v>
      </c>
      <c r="I30" s="59"/>
      <c r="J30" s="11" t="b">
        <v>0</v>
      </c>
      <c r="K30" s="12" t="s">
        <v>1102</v>
      </c>
      <c r="L30" s="59"/>
      <c r="M30" s="11" t="b">
        <v>0</v>
      </c>
      <c r="N30" s="12" t="s">
        <v>1103</v>
      </c>
      <c r="O30" s="59"/>
      <c r="P30" s="11" t="b">
        <v>0</v>
      </c>
      <c r="Q30" s="12" t="s">
        <v>1104</v>
      </c>
      <c r="R30" s="59"/>
      <c r="S30" s="11" t="b">
        <v>0</v>
      </c>
      <c r="T30" s="12" t="s">
        <v>1105</v>
      </c>
    </row>
    <row r="31" spans="1:20" ht="15.75" customHeight="1" x14ac:dyDescent="0.15">
      <c r="A31" s="11" t="b">
        <v>0</v>
      </c>
      <c r="B31" s="12" t="s">
        <v>1106</v>
      </c>
      <c r="C31" s="59"/>
      <c r="D31" s="68"/>
      <c r="E31" s="59"/>
      <c r="F31" s="59"/>
      <c r="G31" s="11" t="b">
        <v>0</v>
      </c>
      <c r="H31" s="12" t="s">
        <v>1107</v>
      </c>
      <c r="I31" s="59"/>
      <c r="J31" s="11" t="b">
        <v>0</v>
      </c>
      <c r="K31" s="12" t="s">
        <v>1108</v>
      </c>
      <c r="L31" s="59"/>
      <c r="M31" s="11" t="b">
        <v>0</v>
      </c>
      <c r="N31" s="12" t="s">
        <v>1109</v>
      </c>
      <c r="O31" s="59"/>
      <c r="P31" s="11" t="b">
        <v>0</v>
      </c>
      <c r="Q31" s="12" t="s">
        <v>1110</v>
      </c>
      <c r="R31" s="59"/>
      <c r="S31" s="11" t="b">
        <v>0</v>
      </c>
      <c r="T31" s="12" t="s">
        <v>1111</v>
      </c>
    </row>
    <row r="32" spans="1:20" ht="15.75" customHeight="1" x14ac:dyDescent="0.15">
      <c r="A32" s="68"/>
      <c r="B32" s="59"/>
      <c r="C32" s="59"/>
      <c r="D32" s="59"/>
      <c r="E32" s="59"/>
      <c r="F32" s="59"/>
      <c r="G32" s="11" t="b">
        <v>0</v>
      </c>
      <c r="H32" s="12" t="s">
        <v>1107</v>
      </c>
      <c r="I32" s="59"/>
      <c r="J32" s="68"/>
      <c r="K32" s="59"/>
      <c r="L32" s="59"/>
      <c r="M32" s="11" t="b">
        <v>0</v>
      </c>
      <c r="N32" s="12" t="s">
        <v>1112</v>
      </c>
      <c r="O32" s="59"/>
      <c r="P32" s="11" t="b">
        <v>0</v>
      </c>
      <c r="Q32" s="12" t="s">
        <v>1113</v>
      </c>
      <c r="R32" s="59"/>
      <c r="S32" s="11" t="b">
        <v>0</v>
      </c>
      <c r="T32" s="12" t="s">
        <v>1114</v>
      </c>
    </row>
    <row r="33" spans="1:20" ht="15.75" customHeight="1" x14ac:dyDescent="0.15">
      <c r="A33" s="59"/>
      <c r="B33" s="59"/>
      <c r="C33" s="59"/>
      <c r="D33" s="59"/>
      <c r="E33" s="59"/>
      <c r="F33" s="59"/>
      <c r="G33" s="68"/>
      <c r="H33" s="59"/>
      <c r="I33" s="59"/>
      <c r="J33" s="59"/>
      <c r="K33" s="59"/>
      <c r="L33" s="59"/>
      <c r="M33" s="11" t="b">
        <v>0</v>
      </c>
      <c r="N33" s="12" t="s">
        <v>1115</v>
      </c>
      <c r="O33" s="59"/>
      <c r="P33" s="11" t="b">
        <v>0</v>
      </c>
      <c r="Q33" s="12" t="s">
        <v>1116</v>
      </c>
      <c r="R33" s="59"/>
      <c r="S33" s="11" t="b">
        <v>0</v>
      </c>
      <c r="T33" s="12" t="s">
        <v>1117</v>
      </c>
    </row>
    <row r="34" spans="1:20" ht="15.75" customHeight="1" x14ac:dyDescent="0.15">
      <c r="A34" s="59"/>
      <c r="B34" s="59"/>
      <c r="C34" s="59"/>
      <c r="D34" s="59"/>
      <c r="E34" s="59"/>
      <c r="F34" s="59"/>
      <c r="G34" s="59"/>
      <c r="H34" s="59"/>
      <c r="I34" s="59"/>
      <c r="J34" s="59"/>
      <c r="K34" s="59"/>
      <c r="L34" s="59"/>
      <c r="M34" s="68"/>
      <c r="N34" s="59"/>
      <c r="O34" s="59"/>
      <c r="P34" s="11" t="b">
        <v>0</v>
      </c>
      <c r="Q34" s="12" t="s">
        <v>1118</v>
      </c>
      <c r="R34" s="59"/>
      <c r="S34" s="11" t="b">
        <v>0</v>
      </c>
      <c r="T34" s="12" t="s">
        <v>1119</v>
      </c>
    </row>
    <row r="35" spans="1:20" ht="15.75" customHeight="1" x14ac:dyDescent="0.15">
      <c r="A35" s="59"/>
      <c r="B35" s="59"/>
      <c r="C35" s="59"/>
      <c r="D35" s="59"/>
      <c r="E35" s="59"/>
      <c r="F35" s="59"/>
      <c r="G35" s="59"/>
      <c r="H35" s="59"/>
      <c r="I35" s="59"/>
      <c r="J35" s="59"/>
      <c r="K35" s="59"/>
      <c r="L35" s="59"/>
      <c r="M35" s="59"/>
      <c r="N35" s="59"/>
      <c r="O35" s="59"/>
      <c r="P35" s="11" t="b">
        <v>0</v>
      </c>
      <c r="Q35" s="12" t="s">
        <v>1120</v>
      </c>
      <c r="R35" s="59"/>
      <c r="S35" s="11" t="b">
        <v>0</v>
      </c>
      <c r="T35" s="12" t="s">
        <v>1121</v>
      </c>
    </row>
    <row r="36" spans="1:20" ht="15.75" customHeight="1" x14ac:dyDescent="0.15">
      <c r="A36" s="59"/>
      <c r="B36" s="59"/>
      <c r="C36" s="59"/>
      <c r="D36" s="59"/>
      <c r="E36" s="59"/>
      <c r="F36" s="59"/>
      <c r="G36" s="59"/>
      <c r="H36" s="59"/>
      <c r="I36" s="59"/>
      <c r="J36" s="59"/>
      <c r="K36" s="59"/>
      <c r="L36" s="59"/>
      <c r="M36" s="59"/>
      <c r="N36" s="59"/>
      <c r="O36" s="59"/>
      <c r="P36" s="11" t="b">
        <v>0</v>
      </c>
      <c r="Q36" s="12" t="s">
        <v>1122</v>
      </c>
      <c r="R36" s="59"/>
      <c r="S36" s="11" t="b">
        <v>0</v>
      </c>
      <c r="T36" s="12" t="s">
        <v>1123</v>
      </c>
    </row>
    <row r="37" spans="1:20" ht="15.75" customHeight="1" x14ac:dyDescent="0.15">
      <c r="A37" s="59"/>
      <c r="B37" s="59"/>
      <c r="C37" s="59"/>
      <c r="D37" s="59"/>
      <c r="E37" s="59"/>
      <c r="F37" s="59"/>
      <c r="G37" s="59"/>
      <c r="H37" s="59"/>
      <c r="I37" s="59"/>
      <c r="J37" s="59"/>
      <c r="K37" s="59"/>
      <c r="L37" s="59"/>
      <c r="M37" s="59"/>
      <c r="N37" s="59"/>
      <c r="O37" s="59"/>
      <c r="P37" s="11" t="b">
        <v>0</v>
      </c>
      <c r="Q37" s="12" t="s">
        <v>1124</v>
      </c>
      <c r="R37" s="59"/>
      <c r="S37" s="11" t="b">
        <v>0</v>
      </c>
      <c r="T37" s="12" t="s">
        <v>1123</v>
      </c>
    </row>
    <row r="38" spans="1:20" ht="15.75" customHeight="1" x14ac:dyDescent="0.15">
      <c r="A38" s="59"/>
      <c r="B38" s="59"/>
      <c r="C38" s="59"/>
      <c r="D38" s="59"/>
      <c r="E38" s="59"/>
      <c r="F38" s="59"/>
      <c r="G38" s="59"/>
      <c r="H38" s="59"/>
      <c r="I38" s="59"/>
      <c r="J38" s="59"/>
      <c r="K38" s="59"/>
      <c r="L38" s="59"/>
      <c r="M38" s="59"/>
      <c r="N38" s="59"/>
      <c r="O38" s="59"/>
      <c r="P38" s="11" t="b">
        <v>0</v>
      </c>
      <c r="Q38" s="12" t="s">
        <v>1125</v>
      </c>
      <c r="R38" s="59"/>
      <c r="S38" s="11" t="b">
        <v>0</v>
      </c>
      <c r="T38" s="12" t="s">
        <v>1126</v>
      </c>
    </row>
    <row r="39" spans="1:20" ht="15.75" customHeight="1" x14ac:dyDescent="0.15">
      <c r="A39" s="59"/>
      <c r="B39" s="59"/>
      <c r="C39" s="59"/>
      <c r="D39" s="59"/>
      <c r="E39" s="59"/>
      <c r="F39" s="59"/>
      <c r="G39" s="59"/>
      <c r="H39" s="59"/>
      <c r="I39" s="59"/>
      <c r="J39" s="59"/>
      <c r="K39" s="59"/>
      <c r="L39" s="59"/>
      <c r="M39" s="59"/>
      <c r="N39" s="59"/>
      <c r="O39" s="59"/>
      <c r="P39" s="11" t="b">
        <v>0</v>
      </c>
      <c r="Q39" s="12" t="s">
        <v>1127</v>
      </c>
      <c r="R39" s="59"/>
      <c r="S39" s="11" t="b">
        <v>0</v>
      </c>
      <c r="T39" s="12" t="s">
        <v>1128</v>
      </c>
    </row>
    <row r="40" spans="1:20" ht="15.75" customHeight="1" x14ac:dyDescent="0.15">
      <c r="A40" s="59"/>
      <c r="B40" s="59"/>
      <c r="C40" s="59"/>
      <c r="D40" s="59"/>
      <c r="E40" s="59"/>
      <c r="F40" s="59"/>
      <c r="G40" s="59"/>
      <c r="H40" s="59"/>
      <c r="I40" s="59"/>
      <c r="J40" s="59"/>
      <c r="K40" s="59"/>
      <c r="L40" s="59"/>
      <c r="M40" s="59"/>
      <c r="N40" s="59"/>
      <c r="O40" s="59"/>
      <c r="P40" s="68"/>
      <c r="Q40" s="59"/>
      <c r="R40" s="59"/>
      <c r="S40" s="11" t="b">
        <v>0</v>
      </c>
      <c r="T40" s="12" t="s">
        <v>1128</v>
      </c>
    </row>
    <row r="41" spans="1:20" ht="15.75" customHeight="1" x14ac:dyDescent="0.15">
      <c r="A41" s="59"/>
      <c r="B41" s="59"/>
      <c r="C41" s="59"/>
      <c r="D41" s="59"/>
      <c r="E41" s="59"/>
      <c r="F41" s="59"/>
      <c r="G41" s="59"/>
      <c r="H41" s="59"/>
      <c r="I41" s="59"/>
      <c r="J41" s="59"/>
      <c r="K41" s="59"/>
      <c r="L41" s="59"/>
      <c r="M41" s="59"/>
      <c r="N41" s="59"/>
      <c r="O41" s="59"/>
      <c r="P41" s="59"/>
      <c r="Q41" s="59"/>
      <c r="R41" s="59"/>
      <c r="S41" s="11" t="b">
        <v>0</v>
      </c>
      <c r="T41" s="12" t="s">
        <v>1129</v>
      </c>
    </row>
    <row r="42" spans="1:20" ht="15.75" customHeight="1" x14ac:dyDescent="0.15">
      <c r="A42" s="59"/>
      <c r="B42" s="59"/>
      <c r="C42" s="59"/>
      <c r="D42" s="59"/>
      <c r="E42" s="59"/>
      <c r="F42" s="59"/>
      <c r="G42" s="59"/>
      <c r="H42" s="59"/>
      <c r="I42" s="59"/>
      <c r="J42" s="59"/>
      <c r="K42" s="59"/>
      <c r="L42" s="59"/>
      <c r="M42" s="59"/>
      <c r="N42" s="59"/>
      <c r="O42" s="59"/>
      <c r="P42" s="59"/>
      <c r="Q42" s="59"/>
      <c r="R42" s="59"/>
      <c r="S42" s="11" t="b">
        <v>0</v>
      </c>
      <c r="T42" s="12" t="s">
        <v>1130</v>
      </c>
    </row>
    <row r="43" spans="1:20" ht="15.75" customHeight="1" x14ac:dyDescent="0.15">
      <c r="A43" s="59"/>
      <c r="B43" s="59"/>
      <c r="C43" s="59"/>
      <c r="D43" s="59"/>
      <c r="E43" s="59"/>
      <c r="F43" s="59"/>
      <c r="G43" s="59"/>
      <c r="H43" s="59"/>
      <c r="I43" s="59"/>
      <c r="J43" s="59"/>
      <c r="K43" s="59"/>
      <c r="L43" s="59"/>
      <c r="M43" s="59"/>
      <c r="N43" s="59"/>
      <c r="O43" s="59"/>
      <c r="P43" s="59"/>
      <c r="Q43" s="59"/>
      <c r="R43" s="59"/>
      <c r="S43" s="11" t="b">
        <v>0</v>
      </c>
      <c r="T43" s="12" t="s">
        <v>1131</v>
      </c>
    </row>
    <row r="44" spans="1:20" ht="15.75" customHeight="1" x14ac:dyDescent="0.15">
      <c r="A44" s="59"/>
      <c r="B44" s="59"/>
      <c r="C44" s="59"/>
      <c r="D44" s="59"/>
      <c r="E44" s="59"/>
      <c r="F44" s="59"/>
      <c r="G44" s="59"/>
      <c r="H44" s="59"/>
      <c r="I44" s="59"/>
      <c r="J44" s="59"/>
      <c r="K44" s="59"/>
      <c r="L44" s="59"/>
      <c r="M44" s="59"/>
      <c r="N44" s="59"/>
      <c r="O44" s="59"/>
      <c r="P44" s="59"/>
      <c r="Q44" s="59"/>
      <c r="R44" s="59"/>
      <c r="S44" s="11" t="b">
        <v>0</v>
      </c>
      <c r="T44" s="12" t="s">
        <v>1131</v>
      </c>
    </row>
    <row r="45" spans="1:20" ht="15.75" customHeight="1" x14ac:dyDescent="0.15">
      <c r="A45" s="59"/>
      <c r="B45" s="59"/>
      <c r="C45" s="59"/>
      <c r="D45" s="59"/>
      <c r="E45" s="59"/>
      <c r="F45" s="59"/>
      <c r="G45" s="59"/>
      <c r="H45" s="59"/>
      <c r="I45" s="59"/>
      <c r="J45" s="59"/>
      <c r="K45" s="59"/>
      <c r="L45" s="59"/>
      <c r="M45" s="59"/>
      <c r="N45" s="59"/>
      <c r="O45" s="59"/>
      <c r="P45" s="59"/>
      <c r="Q45" s="59"/>
      <c r="R45" s="59"/>
      <c r="S45" s="11" t="b">
        <v>0</v>
      </c>
      <c r="T45" s="12" t="s">
        <v>1132</v>
      </c>
    </row>
    <row r="46" spans="1:20" ht="15.75" customHeight="1" x14ac:dyDescent="0.15">
      <c r="A46" s="59"/>
      <c r="B46" s="59"/>
      <c r="C46" s="59"/>
      <c r="D46" s="59"/>
      <c r="E46" s="59"/>
      <c r="F46" s="59"/>
      <c r="G46" s="59"/>
      <c r="H46" s="59"/>
      <c r="I46" s="59"/>
      <c r="J46" s="59"/>
      <c r="K46" s="59"/>
      <c r="L46" s="59"/>
      <c r="M46" s="59"/>
      <c r="N46" s="59"/>
      <c r="O46" s="59"/>
      <c r="P46" s="59"/>
      <c r="Q46" s="59"/>
      <c r="R46" s="59"/>
      <c r="S46" s="11" t="b">
        <v>0</v>
      </c>
      <c r="T46" s="12" t="s">
        <v>1132</v>
      </c>
    </row>
    <row r="47" spans="1:20" ht="15.75" customHeight="1" x14ac:dyDescent="0.15">
      <c r="A47" s="73" t="s">
        <v>1133</v>
      </c>
      <c r="B47" s="59"/>
      <c r="C47" s="59"/>
      <c r="D47" s="73" t="s">
        <v>1134</v>
      </c>
      <c r="E47" s="59"/>
      <c r="F47" s="59"/>
      <c r="G47" s="73" t="s">
        <v>1135</v>
      </c>
      <c r="H47" s="59"/>
      <c r="I47" s="59"/>
      <c r="J47" s="73" t="s">
        <v>1136</v>
      </c>
      <c r="K47" s="59"/>
      <c r="L47" s="59"/>
      <c r="M47" s="73" t="s">
        <v>1137</v>
      </c>
      <c r="N47" s="59"/>
      <c r="O47" s="59"/>
      <c r="P47" s="73" t="s">
        <v>1138</v>
      </c>
      <c r="Q47" s="59"/>
      <c r="R47" s="59"/>
      <c r="S47" s="73" t="s">
        <v>1139</v>
      </c>
      <c r="T47" s="59"/>
    </row>
    <row r="48" spans="1:20" ht="15.75" customHeight="1" x14ac:dyDescent="0.15">
      <c r="A48" s="11" t="b">
        <v>0</v>
      </c>
      <c r="B48" s="12" t="s">
        <v>1140</v>
      </c>
      <c r="C48" s="59"/>
      <c r="D48" s="11" t="b">
        <v>0</v>
      </c>
      <c r="E48" s="12" t="s">
        <v>1141</v>
      </c>
      <c r="F48" s="59"/>
      <c r="G48" s="11" t="b">
        <v>0</v>
      </c>
      <c r="H48" s="12" t="s">
        <v>1142</v>
      </c>
      <c r="I48" s="59"/>
      <c r="J48" s="11" t="b">
        <v>0</v>
      </c>
      <c r="K48" s="12" t="s">
        <v>1143</v>
      </c>
      <c r="L48" s="59"/>
      <c r="M48" s="11" t="b">
        <v>0</v>
      </c>
      <c r="N48" s="12" t="s">
        <v>1144</v>
      </c>
      <c r="O48" s="59"/>
      <c r="P48" s="11" t="b">
        <v>0</v>
      </c>
      <c r="Q48" s="12" t="s">
        <v>1145</v>
      </c>
      <c r="R48" s="59"/>
      <c r="S48" s="11" t="b">
        <v>0</v>
      </c>
      <c r="T48" s="12" t="s">
        <v>1146</v>
      </c>
    </row>
    <row r="49" spans="1:20" ht="15.75" customHeight="1" x14ac:dyDescent="0.15">
      <c r="A49" s="68"/>
      <c r="B49" s="59"/>
      <c r="C49" s="59"/>
      <c r="D49" s="68"/>
      <c r="E49" s="59"/>
      <c r="F49" s="59"/>
      <c r="G49" s="11" t="b">
        <v>0</v>
      </c>
      <c r="H49" s="12" t="s">
        <v>1147</v>
      </c>
      <c r="I49" s="59"/>
      <c r="J49" s="11" t="b">
        <v>0</v>
      </c>
      <c r="K49" s="12" t="s">
        <v>1148</v>
      </c>
      <c r="L49" s="59"/>
      <c r="M49" s="11" t="b">
        <v>0</v>
      </c>
      <c r="N49" s="12" t="s">
        <v>1149</v>
      </c>
      <c r="O49" s="59"/>
      <c r="P49" s="11" t="b">
        <v>0</v>
      </c>
      <c r="Q49" s="12" t="s">
        <v>1150</v>
      </c>
      <c r="R49" s="59"/>
      <c r="S49" s="11" t="b">
        <v>0</v>
      </c>
      <c r="T49" s="12" t="s">
        <v>1151</v>
      </c>
    </row>
    <row r="50" spans="1:20" ht="15.75" customHeight="1" x14ac:dyDescent="0.15">
      <c r="A50" s="59"/>
      <c r="B50" s="59"/>
      <c r="C50" s="59"/>
      <c r="D50" s="59"/>
      <c r="E50" s="59"/>
      <c r="F50" s="59"/>
      <c r="G50" s="11" t="b">
        <v>0</v>
      </c>
      <c r="H50" s="12" t="s">
        <v>1147</v>
      </c>
      <c r="I50" s="59"/>
      <c r="J50" s="11" t="b">
        <v>0</v>
      </c>
      <c r="K50" s="12" t="s">
        <v>1152</v>
      </c>
      <c r="L50" s="59"/>
      <c r="M50" s="11" t="b">
        <v>0</v>
      </c>
      <c r="N50" s="12" t="s">
        <v>1153</v>
      </c>
      <c r="O50" s="59"/>
      <c r="P50" s="11" t="b">
        <v>0</v>
      </c>
      <c r="Q50" s="12" t="s">
        <v>1154</v>
      </c>
      <c r="R50" s="59"/>
      <c r="S50" s="11" t="b">
        <v>0</v>
      </c>
      <c r="T50" s="12" t="s">
        <v>1155</v>
      </c>
    </row>
    <row r="51" spans="1:20" ht="15.75" customHeight="1" x14ac:dyDescent="0.15">
      <c r="A51" s="59"/>
      <c r="B51" s="59"/>
      <c r="C51" s="59"/>
      <c r="D51" s="59"/>
      <c r="E51" s="59"/>
      <c r="F51" s="59"/>
      <c r="G51" s="11" t="b">
        <v>0</v>
      </c>
      <c r="H51" s="12" t="s">
        <v>1156</v>
      </c>
      <c r="I51" s="59"/>
      <c r="J51" s="11" t="b">
        <v>0</v>
      </c>
      <c r="K51" s="12" t="s">
        <v>1157</v>
      </c>
      <c r="L51" s="59"/>
      <c r="M51" s="11" t="b">
        <v>0</v>
      </c>
      <c r="N51" s="12" t="s">
        <v>1153</v>
      </c>
      <c r="O51" s="59"/>
      <c r="P51" s="11" t="b">
        <v>0</v>
      </c>
      <c r="Q51" s="12" t="s">
        <v>1158</v>
      </c>
      <c r="R51" s="59"/>
      <c r="S51" s="11" t="b">
        <v>0</v>
      </c>
      <c r="T51" s="12" t="s">
        <v>1159</v>
      </c>
    </row>
    <row r="52" spans="1:20" ht="15.75" customHeight="1" x14ac:dyDescent="0.15">
      <c r="A52" s="59"/>
      <c r="B52" s="59"/>
      <c r="C52" s="59"/>
      <c r="D52" s="59"/>
      <c r="E52" s="59"/>
      <c r="F52" s="59"/>
      <c r="G52" s="11" t="b">
        <v>0</v>
      </c>
      <c r="H52" s="12" t="s">
        <v>1160</v>
      </c>
      <c r="I52" s="59"/>
      <c r="J52" s="11" t="b">
        <v>0</v>
      </c>
      <c r="K52" s="12" t="s">
        <v>1161</v>
      </c>
      <c r="L52" s="59"/>
      <c r="M52" s="11" t="b">
        <v>0</v>
      </c>
      <c r="N52" s="12" t="s">
        <v>1162</v>
      </c>
      <c r="O52" s="59"/>
      <c r="P52" s="11" t="b">
        <v>0</v>
      </c>
      <c r="Q52" s="12" t="s">
        <v>1163</v>
      </c>
      <c r="R52" s="59"/>
      <c r="S52" s="11" t="b">
        <v>0</v>
      </c>
      <c r="T52" s="12" t="s">
        <v>1159</v>
      </c>
    </row>
    <row r="53" spans="1:20" ht="15.75" customHeight="1" x14ac:dyDescent="0.15">
      <c r="A53" s="59"/>
      <c r="B53" s="59"/>
      <c r="C53" s="59"/>
      <c r="D53" s="59"/>
      <c r="E53" s="59"/>
      <c r="F53" s="59"/>
      <c r="G53" s="11" t="b">
        <v>0</v>
      </c>
      <c r="H53" s="12" t="s">
        <v>1164</v>
      </c>
      <c r="I53" s="59"/>
      <c r="J53" s="11" t="b">
        <v>0</v>
      </c>
      <c r="K53" s="12" t="s">
        <v>1161</v>
      </c>
      <c r="L53" s="59"/>
      <c r="M53" s="11" t="b">
        <v>0</v>
      </c>
      <c r="N53" s="12" t="s">
        <v>1165</v>
      </c>
      <c r="O53" s="59"/>
      <c r="P53" s="68"/>
      <c r="Q53" s="59"/>
      <c r="R53" s="59"/>
      <c r="S53" s="68"/>
      <c r="T53" s="59"/>
    </row>
    <row r="54" spans="1:20" ht="15.75" customHeight="1" x14ac:dyDescent="0.15">
      <c r="A54" s="59"/>
      <c r="B54" s="59"/>
      <c r="C54" s="59"/>
      <c r="D54" s="59"/>
      <c r="E54" s="59"/>
      <c r="F54" s="59"/>
      <c r="G54" s="11" t="b">
        <v>0</v>
      </c>
      <c r="H54" s="12" t="s">
        <v>1166</v>
      </c>
      <c r="I54" s="59"/>
      <c r="J54" s="11" t="b">
        <v>0</v>
      </c>
      <c r="K54" s="12" t="s">
        <v>1167</v>
      </c>
      <c r="L54" s="59"/>
      <c r="M54" s="11" t="b">
        <v>0</v>
      </c>
      <c r="N54" s="12" t="s">
        <v>1168</v>
      </c>
      <c r="O54" s="59"/>
      <c r="P54" s="59"/>
      <c r="Q54" s="59"/>
      <c r="R54" s="59"/>
      <c r="S54" s="59"/>
      <c r="T54" s="59"/>
    </row>
    <row r="55" spans="1:20" ht="15.75" customHeight="1" x14ac:dyDescent="0.15">
      <c r="A55" s="59"/>
      <c r="B55" s="59"/>
      <c r="C55" s="59"/>
      <c r="D55" s="59"/>
      <c r="E55" s="59"/>
      <c r="F55" s="59"/>
      <c r="G55" s="11" t="b">
        <v>0</v>
      </c>
      <c r="H55" s="12" t="s">
        <v>1166</v>
      </c>
      <c r="I55" s="59"/>
      <c r="J55" s="11" t="b">
        <v>0</v>
      </c>
      <c r="K55" s="12" t="s">
        <v>1169</v>
      </c>
      <c r="L55" s="59"/>
      <c r="M55" s="68"/>
      <c r="N55" s="59"/>
      <c r="O55" s="59"/>
      <c r="P55" s="59"/>
      <c r="Q55" s="59"/>
      <c r="R55" s="59"/>
      <c r="S55" s="59"/>
      <c r="T55" s="59"/>
    </row>
    <row r="56" spans="1:20" ht="15.75" customHeight="1" x14ac:dyDescent="0.15">
      <c r="A56" s="59"/>
      <c r="B56" s="59"/>
      <c r="C56" s="59"/>
      <c r="D56" s="59"/>
      <c r="E56" s="59"/>
      <c r="F56" s="59"/>
      <c r="G56" s="68"/>
      <c r="H56" s="59"/>
      <c r="I56" s="59"/>
      <c r="J56" s="11" t="b">
        <v>0</v>
      </c>
      <c r="K56" s="12" t="s">
        <v>1170</v>
      </c>
      <c r="L56" s="59"/>
      <c r="M56" s="59"/>
      <c r="N56" s="59"/>
      <c r="O56" s="59"/>
      <c r="P56" s="59"/>
      <c r="Q56" s="59"/>
      <c r="R56" s="59"/>
      <c r="S56" s="59"/>
      <c r="T56" s="59"/>
    </row>
    <row r="57" spans="1:20" ht="15.75" customHeight="1" x14ac:dyDescent="0.15">
      <c r="A57" s="59"/>
      <c r="B57" s="59"/>
      <c r="C57" s="59"/>
      <c r="D57" s="59"/>
      <c r="E57" s="59"/>
      <c r="F57" s="59"/>
      <c r="G57" s="59"/>
      <c r="H57" s="59"/>
      <c r="I57" s="59"/>
      <c r="J57" s="11" t="b">
        <v>0</v>
      </c>
      <c r="K57" s="12" t="s">
        <v>1171</v>
      </c>
      <c r="L57" s="59"/>
      <c r="M57" s="59"/>
      <c r="N57" s="59"/>
      <c r="O57" s="59"/>
      <c r="P57" s="59"/>
      <c r="Q57" s="59"/>
      <c r="R57" s="59"/>
      <c r="S57" s="59"/>
      <c r="T57" s="59"/>
    </row>
    <row r="58" spans="1:20" ht="15.75" customHeight="1" x14ac:dyDescent="0.15">
      <c r="A58" s="59"/>
      <c r="B58" s="59"/>
      <c r="C58" s="59"/>
      <c r="D58" s="59"/>
      <c r="E58" s="59"/>
      <c r="F58" s="59"/>
      <c r="G58" s="59"/>
      <c r="H58" s="59"/>
      <c r="I58" s="59"/>
      <c r="J58" s="11" t="b">
        <v>0</v>
      </c>
      <c r="K58" s="12" t="s">
        <v>1172</v>
      </c>
      <c r="L58" s="59"/>
      <c r="M58" s="59"/>
      <c r="N58" s="59"/>
      <c r="O58" s="59"/>
      <c r="P58" s="59"/>
      <c r="Q58" s="59"/>
      <c r="R58" s="59"/>
      <c r="S58" s="59"/>
      <c r="T58" s="59"/>
    </row>
    <row r="59" spans="1:20" ht="15.75" customHeight="1" x14ac:dyDescent="0.15">
      <c r="A59" s="59"/>
      <c r="B59" s="59"/>
      <c r="C59" s="59"/>
      <c r="D59" s="59"/>
      <c r="E59" s="59"/>
      <c r="F59" s="59"/>
      <c r="G59" s="59"/>
      <c r="H59" s="59"/>
      <c r="I59" s="59"/>
      <c r="J59" s="11" t="b">
        <v>0</v>
      </c>
      <c r="K59" s="12" t="s">
        <v>1173</v>
      </c>
      <c r="L59" s="59"/>
      <c r="M59" s="59"/>
      <c r="N59" s="59"/>
      <c r="O59" s="59"/>
      <c r="P59" s="59"/>
      <c r="Q59" s="59"/>
      <c r="R59" s="59"/>
      <c r="S59" s="59"/>
      <c r="T59" s="59"/>
    </row>
    <row r="60" spans="1:20" ht="15.75" customHeight="1" x14ac:dyDescent="0.15">
      <c r="A60" s="59"/>
      <c r="B60" s="59"/>
      <c r="C60" s="59"/>
      <c r="D60" s="59"/>
      <c r="E60" s="59"/>
      <c r="F60" s="59"/>
      <c r="G60" s="59"/>
      <c r="H60" s="59"/>
      <c r="I60" s="59"/>
      <c r="J60" s="11" t="b">
        <v>0</v>
      </c>
      <c r="K60" s="12" t="s">
        <v>1173</v>
      </c>
      <c r="L60" s="59"/>
      <c r="M60" s="59"/>
      <c r="N60" s="59"/>
      <c r="O60" s="59"/>
      <c r="P60" s="59"/>
      <c r="Q60" s="59"/>
      <c r="R60" s="59"/>
      <c r="S60" s="59"/>
      <c r="T60" s="59"/>
    </row>
    <row r="61" spans="1:20" ht="15.75" customHeight="1" x14ac:dyDescent="0.15">
      <c r="A61" s="59"/>
      <c r="B61" s="59"/>
      <c r="C61" s="59"/>
      <c r="D61" s="59"/>
      <c r="E61" s="59"/>
      <c r="F61" s="59"/>
      <c r="G61" s="59"/>
      <c r="H61" s="59"/>
      <c r="I61" s="59"/>
      <c r="J61" s="11" t="b">
        <v>0</v>
      </c>
      <c r="K61" s="12" t="s">
        <v>1174</v>
      </c>
      <c r="L61" s="59"/>
      <c r="M61" s="59"/>
      <c r="N61" s="59"/>
      <c r="O61" s="59"/>
      <c r="P61" s="59"/>
      <c r="Q61" s="59"/>
      <c r="R61" s="59"/>
      <c r="S61" s="59"/>
      <c r="T61" s="59"/>
    </row>
    <row r="62" spans="1:20" ht="15.75" customHeight="1" x14ac:dyDescent="0.15">
      <c r="A62" s="59"/>
      <c r="B62" s="59"/>
      <c r="C62" s="59"/>
      <c r="D62" s="59"/>
      <c r="E62" s="59"/>
      <c r="F62" s="59"/>
      <c r="G62" s="59"/>
      <c r="H62" s="59"/>
      <c r="I62" s="59"/>
      <c r="J62" s="11" t="b">
        <v>0</v>
      </c>
      <c r="K62" s="12" t="s">
        <v>1174</v>
      </c>
      <c r="L62" s="59"/>
      <c r="M62" s="59"/>
      <c r="N62" s="59"/>
      <c r="O62" s="59"/>
      <c r="P62" s="59"/>
      <c r="Q62" s="59"/>
      <c r="R62" s="59"/>
      <c r="S62" s="59"/>
      <c r="T62" s="59"/>
    </row>
  </sheetData>
  <mergeCells count="57">
    <mergeCell ref="A16:B16"/>
    <mergeCell ref="F24:F62"/>
    <mergeCell ref="A24:B24"/>
    <mergeCell ref="A32:B46"/>
    <mergeCell ref="D31:E46"/>
    <mergeCell ref="A47:B47"/>
    <mergeCell ref="D47:E47"/>
    <mergeCell ref="C24:C62"/>
    <mergeCell ref="A49:B62"/>
    <mergeCell ref="I24:I62"/>
    <mergeCell ref="G33:H46"/>
    <mergeCell ref="D49:E62"/>
    <mergeCell ref="J2:K2"/>
    <mergeCell ref="L2:L14"/>
    <mergeCell ref="J6:K14"/>
    <mergeCell ref="L24:L62"/>
    <mergeCell ref="J32:K46"/>
    <mergeCell ref="J47:K47"/>
    <mergeCell ref="D9:E14"/>
    <mergeCell ref="G10:H14"/>
    <mergeCell ref="G47:H47"/>
    <mergeCell ref="G56:H62"/>
    <mergeCell ref="J24:K24"/>
    <mergeCell ref="O24:O62"/>
    <mergeCell ref="M34:N46"/>
    <mergeCell ref="M47:N47"/>
    <mergeCell ref="M55:N62"/>
    <mergeCell ref="P53:Q62"/>
    <mergeCell ref="M24:N24"/>
    <mergeCell ref="A1:T1"/>
    <mergeCell ref="C2:C14"/>
    <mergeCell ref="D2:E2"/>
    <mergeCell ref="F2:F14"/>
    <mergeCell ref="G2:H2"/>
    <mergeCell ref="I2:I14"/>
    <mergeCell ref="S2:T2"/>
    <mergeCell ref="M2:N2"/>
    <mergeCell ref="O2:O14"/>
    <mergeCell ref="M11:N14"/>
    <mergeCell ref="A2:B2"/>
    <mergeCell ref="A9:B14"/>
    <mergeCell ref="S53:T62"/>
    <mergeCell ref="P2:Q2"/>
    <mergeCell ref="R2:R14"/>
    <mergeCell ref="P8:Q14"/>
    <mergeCell ref="R24:R62"/>
    <mergeCell ref="P40:Q46"/>
    <mergeCell ref="P47:Q47"/>
    <mergeCell ref="S47:T47"/>
    <mergeCell ref="P24:Q24"/>
    <mergeCell ref="A15:T15"/>
    <mergeCell ref="C16:T22"/>
    <mergeCell ref="A22:B22"/>
    <mergeCell ref="A23:T23"/>
    <mergeCell ref="D24:E24"/>
    <mergeCell ref="G24:H24"/>
    <mergeCell ref="S24:T24"/>
  </mergeCells>
  <pageMargins left="0.7" right="0.7" top="0.75" bottom="0.75" header="0.3" footer="0.3"/>
  <pageSetup orientation="portrait" horizontalDpi="0" verticalDpi="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0"/>
  <sheetViews>
    <sheetView workbookViewId="0"/>
  </sheetViews>
  <sheetFormatPr baseColWidth="10" defaultColWidth="12.6640625" defaultRowHeight="15.75" customHeight="1" x14ac:dyDescent="0.15"/>
  <cols>
    <col min="1" max="1" width="3.6640625" customWidth="1"/>
    <col min="2" max="2" width="3" customWidth="1"/>
    <col min="3" max="3" width="56.6640625" customWidth="1"/>
  </cols>
  <sheetData>
    <row r="1" spans="1:4" ht="15.75" customHeight="1" x14ac:dyDescent="0.15">
      <c r="A1" s="72" t="s">
        <v>17</v>
      </c>
      <c r="B1" s="59"/>
      <c r="C1" s="59"/>
      <c r="D1" s="22">
        <f ca="1">IFERROR(__xludf.DUMMYFUNCTION("COUNTIF(FLATTEN(A3:A4,A6,A8,A10:A15,A17:A20,A22:A23,A25:A26,A28,A30), TRUE)/COUNTA(A3:A4,A6,A8,A10:A15,A17:A20,A22:A23,A25:A26,A28,A30)"),0)</f>
        <v>0</v>
      </c>
    </row>
    <row r="2" spans="1:4" ht="16" x14ac:dyDescent="0.2">
      <c r="A2" s="82" t="s">
        <v>686</v>
      </c>
      <c r="B2" s="59"/>
      <c r="C2" s="59"/>
      <c r="D2" s="59"/>
    </row>
    <row r="3" spans="1:4" ht="15.75" customHeight="1" x14ac:dyDescent="0.15">
      <c r="A3" s="11" t="b">
        <v>0</v>
      </c>
      <c r="B3" s="34">
        <v>1</v>
      </c>
      <c r="C3" s="79" t="s">
        <v>1175</v>
      </c>
      <c r="D3" s="59"/>
    </row>
    <row r="4" spans="1:4" ht="15.75" customHeight="1" x14ac:dyDescent="0.15">
      <c r="A4" s="11" t="b">
        <v>0</v>
      </c>
      <c r="B4" s="34">
        <v>2</v>
      </c>
      <c r="C4" s="79" t="s">
        <v>1176</v>
      </c>
      <c r="D4" s="59"/>
    </row>
    <row r="5" spans="1:4" ht="16" x14ac:dyDescent="0.2">
      <c r="A5" s="82" t="s">
        <v>472</v>
      </c>
      <c r="B5" s="59"/>
      <c r="C5" s="59"/>
      <c r="D5" s="59"/>
    </row>
    <row r="6" spans="1:4" ht="15.75" customHeight="1" x14ac:dyDescent="0.15">
      <c r="A6" s="11" t="b">
        <v>0</v>
      </c>
      <c r="B6" s="34">
        <v>3</v>
      </c>
      <c r="C6" s="79" t="s">
        <v>1177</v>
      </c>
      <c r="D6" s="59"/>
    </row>
    <row r="7" spans="1:4" ht="16" x14ac:dyDescent="0.2">
      <c r="A7" s="82" t="s">
        <v>473</v>
      </c>
      <c r="B7" s="59"/>
      <c r="C7" s="59"/>
      <c r="D7" s="59"/>
    </row>
    <row r="8" spans="1:4" ht="15.75" customHeight="1" x14ac:dyDescent="0.15">
      <c r="A8" s="11" t="b">
        <v>0</v>
      </c>
      <c r="B8" s="34">
        <v>4</v>
      </c>
      <c r="C8" s="79" t="s">
        <v>1178</v>
      </c>
      <c r="D8" s="59"/>
    </row>
    <row r="9" spans="1:4" ht="16" x14ac:dyDescent="0.2">
      <c r="A9" s="82" t="s">
        <v>495</v>
      </c>
      <c r="B9" s="59"/>
      <c r="C9" s="59"/>
      <c r="D9" s="59"/>
    </row>
    <row r="10" spans="1:4" ht="15.75" customHeight="1" x14ac:dyDescent="0.15">
      <c r="A10" s="11" t="b">
        <v>0</v>
      </c>
      <c r="B10" s="34">
        <v>5</v>
      </c>
      <c r="C10" s="79" t="s">
        <v>1179</v>
      </c>
      <c r="D10" s="59"/>
    </row>
    <row r="11" spans="1:4" ht="15.75" customHeight="1" x14ac:dyDescent="0.15">
      <c r="A11" s="11" t="b">
        <v>0</v>
      </c>
      <c r="B11" s="34">
        <v>6</v>
      </c>
      <c r="C11" s="79" t="s">
        <v>1180</v>
      </c>
      <c r="D11" s="59"/>
    </row>
    <row r="12" spans="1:4" ht="15.75" customHeight="1" x14ac:dyDescent="0.15">
      <c r="A12" s="11" t="b">
        <v>0</v>
      </c>
      <c r="B12" s="34">
        <v>7</v>
      </c>
      <c r="C12" s="79" t="s">
        <v>1181</v>
      </c>
      <c r="D12" s="59"/>
    </row>
    <row r="13" spans="1:4" ht="15.75" customHeight="1" x14ac:dyDescent="0.15">
      <c r="A13" s="11" t="b">
        <v>0</v>
      </c>
      <c r="B13" s="34">
        <v>8</v>
      </c>
      <c r="C13" s="79" t="s">
        <v>1182</v>
      </c>
      <c r="D13" s="59"/>
    </row>
    <row r="14" spans="1:4" ht="15.75" customHeight="1" x14ac:dyDescent="0.15">
      <c r="A14" s="11" t="b">
        <v>0</v>
      </c>
      <c r="B14" s="34">
        <v>9</v>
      </c>
      <c r="C14" s="79" t="s">
        <v>1183</v>
      </c>
      <c r="D14" s="59"/>
    </row>
    <row r="15" spans="1:4" ht="15.75" customHeight="1" x14ac:dyDescent="0.15">
      <c r="A15" s="11" t="b">
        <v>0</v>
      </c>
      <c r="B15" s="34">
        <v>10</v>
      </c>
      <c r="C15" s="79" t="s">
        <v>1184</v>
      </c>
      <c r="D15" s="59"/>
    </row>
    <row r="16" spans="1:4" ht="16" x14ac:dyDescent="0.2">
      <c r="A16" s="82" t="s">
        <v>496</v>
      </c>
      <c r="B16" s="59"/>
      <c r="C16" s="59"/>
      <c r="D16" s="59"/>
    </row>
    <row r="17" spans="1:4" ht="15.75" customHeight="1" x14ac:dyDescent="0.15">
      <c r="A17" s="11" t="b">
        <v>0</v>
      </c>
      <c r="B17" s="34">
        <v>11</v>
      </c>
      <c r="C17" s="79" t="s">
        <v>1185</v>
      </c>
      <c r="D17" s="59"/>
    </row>
    <row r="18" spans="1:4" ht="15.75" customHeight="1" x14ac:dyDescent="0.15">
      <c r="A18" s="11" t="b">
        <v>0</v>
      </c>
      <c r="B18" s="34">
        <v>12</v>
      </c>
      <c r="C18" s="79" t="s">
        <v>1186</v>
      </c>
      <c r="D18" s="59"/>
    </row>
    <row r="19" spans="1:4" ht="15.75" customHeight="1" x14ac:dyDescent="0.15">
      <c r="A19" s="11" t="b">
        <v>0</v>
      </c>
      <c r="B19" s="34">
        <v>13</v>
      </c>
      <c r="C19" s="79" t="s">
        <v>1187</v>
      </c>
      <c r="D19" s="59"/>
    </row>
    <row r="20" spans="1:4" ht="15.75" customHeight="1" x14ac:dyDescent="0.15">
      <c r="A20" s="11" t="b">
        <v>0</v>
      </c>
      <c r="B20" s="34">
        <v>14</v>
      </c>
      <c r="C20" s="79" t="s">
        <v>1188</v>
      </c>
      <c r="D20" s="59"/>
    </row>
    <row r="21" spans="1:4" ht="16" x14ac:dyDescent="0.2">
      <c r="A21" s="82" t="s">
        <v>667</v>
      </c>
      <c r="B21" s="59"/>
      <c r="C21" s="59"/>
      <c r="D21" s="59"/>
    </row>
    <row r="22" spans="1:4" ht="15.75" customHeight="1" x14ac:dyDescent="0.15">
      <c r="A22" s="11" t="b">
        <v>0</v>
      </c>
      <c r="B22" s="34">
        <v>15</v>
      </c>
      <c r="C22" s="79" t="s">
        <v>1189</v>
      </c>
      <c r="D22" s="59"/>
    </row>
    <row r="23" spans="1:4" ht="15.75" customHeight="1" x14ac:dyDescent="0.15">
      <c r="A23" s="11" t="b">
        <v>0</v>
      </c>
      <c r="B23" s="34">
        <v>16</v>
      </c>
      <c r="C23" s="79" t="s">
        <v>1190</v>
      </c>
      <c r="D23" s="59"/>
    </row>
    <row r="24" spans="1:4" ht="16" x14ac:dyDescent="0.2">
      <c r="A24" s="82" t="s">
        <v>750</v>
      </c>
      <c r="B24" s="59"/>
      <c r="C24" s="59"/>
      <c r="D24" s="59"/>
    </row>
    <row r="25" spans="1:4" ht="15.75" customHeight="1" x14ac:dyDescent="0.15">
      <c r="A25" s="11" t="b">
        <v>0</v>
      </c>
      <c r="B25" s="34">
        <v>17</v>
      </c>
      <c r="C25" s="79" t="s">
        <v>1191</v>
      </c>
      <c r="D25" s="59"/>
    </row>
    <row r="26" spans="1:4" ht="15.75" customHeight="1" x14ac:dyDescent="0.15">
      <c r="A26" s="11" t="b">
        <v>0</v>
      </c>
      <c r="B26" s="34">
        <v>18</v>
      </c>
      <c r="C26" s="79" t="s">
        <v>1192</v>
      </c>
      <c r="D26" s="59"/>
    </row>
    <row r="27" spans="1:4" ht="16" x14ac:dyDescent="0.2">
      <c r="A27" s="82" t="s">
        <v>675</v>
      </c>
      <c r="B27" s="59"/>
      <c r="C27" s="59"/>
      <c r="D27" s="59"/>
    </row>
    <row r="28" spans="1:4" ht="15.75" customHeight="1" x14ac:dyDescent="0.15">
      <c r="A28" s="11" t="b">
        <v>0</v>
      </c>
      <c r="B28" s="34">
        <v>19</v>
      </c>
      <c r="C28" s="79" t="s">
        <v>1193</v>
      </c>
      <c r="D28" s="59"/>
    </row>
    <row r="29" spans="1:4" ht="16" x14ac:dyDescent="0.2">
      <c r="A29" s="82" t="s">
        <v>533</v>
      </c>
      <c r="B29" s="59"/>
      <c r="C29" s="59"/>
      <c r="D29" s="59"/>
    </row>
    <row r="30" spans="1:4" ht="15.75" customHeight="1" x14ac:dyDescent="0.15">
      <c r="A30" s="11" t="b">
        <v>0</v>
      </c>
      <c r="B30" s="34">
        <v>20</v>
      </c>
      <c r="C30" s="79" t="s">
        <v>1194</v>
      </c>
      <c r="D30" s="59"/>
    </row>
  </sheetData>
  <mergeCells count="30">
    <mergeCell ref="A1:C1"/>
    <mergeCell ref="A2:D2"/>
    <mergeCell ref="C3:D3"/>
    <mergeCell ref="C4:D4"/>
    <mergeCell ref="A5:D5"/>
    <mergeCell ref="C6:D6"/>
    <mergeCell ref="A7:D7"/>
    <mergeCell ref="C8:D8"/>
    <mergeCell ref="A9:D9"/>
    <mergeCell ref="C10:D10"/>
    <mergeCell ref="C11:D11"/>
    <mergeCell ref="C12:D12"/>
    <mergeCell ref="C13:D13"/>
    <mergeCell ref="C14:D14"/>
    <mergeCell ref="C15:D15"/>
    <mergeCell ref="A16:D16"/>
    <mergeCell ref="C17:D17"/>
    <mergeCell ref="C18:D18"/>
    <mergeCell ref="C19:D19"/>
    <mergeCell ref="C20:D20"/>
    <mergeCell ref="A21:D21"/>
    <mergeCell ref="A29:D29"/>
    <mergeCell ref="C30:D30"/>
    <mergeCell ref="C22:D22"/>
    <mergeCell ref="C23:D23"/>
    <mergeCell ref="A24:D24"/>
    <mergeCell ref="C25:D25"/>
    <mergeCell ref="C26:D26"/>
    <mergeCell ref="A27:D27"/>
    <mergeCell ref="C28:D28"/>
  </mergeCells>
  <hyperlinks>
    <hyperlink ref="B3" r:id="rId1" display="https://drive.google.com/file/d/1ZcX5r20N-SxoNKoVa6wOCAmVn_3x-y2x/view?usp=share_link" xr:uid="{00000000-0004-0000-0D00-000000000000}"/>
    <hyperlink ref="B4" r:id="rId2" display="https://drive.google.com/file/d/1iomrjscTtLTmE-n_FpyCDN6weZS33iUO/view?usp=share_link" xr:uid="{00000000-0004-0000-0D00-000001000000}"/>
    <hyperlink ref="B6" r:id="rId3" display="https://drive.google.com/file/d/1BexaytCeDAjmVjBSzTkpaBtBmvy2Df-G/view?usp=share_link" xr:uid="{00000000-0004-0000-0D00-000002000000}"/>
    <hyperlink ref="B8" r:id="rId4" display="https://drive.google.com/file/d/17wFZwYiXpNEn7ObpuGX_Z45ecBYPxTCi/view?usp=share_link" xr:uid="{00000000-0004-0000-0D00-000003000000}"/>
    <hyperlink ref="B10" r:id="rId5" display="https://drive.google.com/file/d/16WbVirw-SYCVR8HNMHyNnBqkcgwTTC3b/view?usp=share_link" xr:uid="{00000000-0004-0000-0D00-000004000000}"/>
    <hyperlink ref="B11" r:id="rId6" display="https://drive.google.com/file/d/1WF1_q77o5RUBRCkul-Ahfn_-pFFjThFz/view?usp=share_link" xr:uid="{00000000-0004-0000-0D00-000005000000}"/>
    <hyperlink ref="B12" r:id="rId7" display="https://drive.google.com/file/d/1YCW8Da5eWi6nDgQ-K8gMkZPVueeT8kWZ/view?usp=share_link" xr:uid="{00000000-0004-0000-0D00-000006000000}"/>
    <hyperlink ref="B13" r:id="rId8" display="https://drive.google.com/file/d/1WCrq01COHhCUkKNFWBHQrYZrgdDE0pNn/view?usp=share_link" xr:uid="{00000000-0004-0000-0D00-000007000000}"/>
    <hyperlink ref="B14" r:id="rId9" display="https://drive.google.com/file/d/1bfty0JEzMS2UuVixP4JPVrDysb-ESjaU/view?usp=share_link" xr:uid="{00000000-0004-0000-0D00-000008000000}"/>
    <hyperlink ref="B15" r:id="rId10" display="https://drive.google.com/file/d/1LKwFy5N_6U1FSGHKsS-hokzsVJPY4-zS/view?usp=share_link" xr:uid="{00000000-0004-0000-0D00-000009000000}"/>
    <hyperlink ref="B17" r:id="rId11" display="https://drive.google.com/file/d/1Vtyi9lWSmd23dsjrJwYvhoRRhPiru7Pi/view?usp=share_link" xr:uid="{00000000-0004-0000-0D00-00000A000000}"/>
    <hyperlink ref="B18" r:id="rId12" display="https://drive.google.com/file/d/1djuCSp85PsJGSBSao27mAAwDS8h0F1CW/view?usp=share_link" xr:uid="{00000000-0004-0000-0D00-00000B000000}"/>
    <hyperlink ref="B19" r:id="rId13" display="https://drive.google.com/file/d/1IXjIkjSJ9bqBkD5vywSJFYRM3sOvn5vp/view?usp=share_link" xr:uid="{00000000-0004-0000-0D00-00000C000000}"/>
    <hyperlink ref="B20" r:id="rId14" display="https://drive.google.com/file/d/1oimrDwQ42EElT3GqXylthIovaKgyInds/view?usp=share_link" xr:uid="{00000000-0004-0000-0D00-00000D000000}"/>
    <hyperlink ref="B22" r:id="rId15" display="https://drive.google.com/file/d/1hYFbHELP1qlY0Kw83AIeSCPCQ4zgLq9d/view?usp=share_link" xr:uid="{00000000-0004-0000-0D00-00000E000000}"/>
    <hyperlink ref="B23" r:id="rId16" display="https://drive.google.com/file/d/15la873cm5kKJk8Z2BTxQx30lOgyf7uV7/view?usp=share_link" xr:uid="{00000000-0004-0000-0D00-00000F000000}"/>
    <hyperlink ref="B25" r:id="rId17" display="https://drive.google.com/file/d/1jgsAW3LNU7fMu8U2RBCZskbNZVAx0f-G/view?usp=share_link" xr:uid="{00000000-0004-0000-0D00-000010000000}"/>
    <hyperlink ref="B26" r:id="rId18" display="https://drive.google.com/file/d/1YddmlfWV2XYQzSZkJHVoe2CrkxrE7zui/view?usp=share_link" xr:uid="{00000000-0004-0000-0D00-000011000000}"/>
    <hyperlink ref="B28" r:id="rId19" display="https://drive.google.com/file/d/1lM4GiBERmHQjJYHbT_C_kEq_KYU72VOP/view?usp=share_link" xr:uid="{00000000-0004-0000-0D00-000012000000}"/>
    <hyperlink ref="B30" r:id="rId20" display="https://drive.google.com/file/d/1YSRaNwHiHf3-UmhLOOAcCBuKct1gJXDr/view?usp=share_link" xr:uid="{00000000-0004-0000-0D00-000013000000}"/>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83"/>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5.5" customWidth="1"/>
    <col min="2" max="2" width="22.6640625" customWidth="1"/>
    <col min="3" max="3" width="24.83203125" customWidth="1"/>
    <col min="4" max="4" width="32.5" customWidth="1"/>
    <col min="5" max="5" width="3.33203125" customWidth="1"/>
    <col min="6" max="6" width="5.5" customWidth="1"/>
    <col min="7" max="7" width="12.6640625" customWidth="1"/>
    <col min="8" max="8" width="34.83203125" customWidth="1"/>
    <col min="9" max="9" width="3.1640625" customWidth="1"/>
  </cols>
  <sheetData>
    <row r="1" spans="1:9" ht="33.75" customHeight="1" x14ac:dyDescent="0.15">
      <c r="A1" s="42" t="e">
        <f ca="1">CHECK_COMPLETE(A4:A82)</f>
        <v>#NAME?</v>
      </c>
      <c r="B1" s="91" t="s">
        <v>1195</v>
      </c>
      <c r="C1" s="59"/>
      <c r="D1" s="59"/>
      <c r="E1" s="67"/>
      <c r="F1" s="42" t="e">
        <f ca="1">CHECK_COMPLETE(F4:F44)</f>
        <v>#NAME?</v>
      </c>
      <c r="G1" s="91" t="s">
        <v>1196</v>
      </c>
      <c r="H1" s="59"/>
      <c r="I1" s="67"/>
    </row>
    <row r="2" spans="1:9" ht="13" x14ac:dyDescent="0.15">
      <c r="A2" s="43"/>
      <c r="B2" s="43" t="s">
        <v>32</v>
      </c>
      <c r="C2" s="43" t="s">
        <v>33</v>
      </c>
      <c r="D2" s="43" t="s">
        <v>1197</v>
      </c>
      <c r="E2" s="59"/>
      <c r="F2" s="44"/>
      <c r="G2" s="44" t="s">
        <v>32</v>
      </c>
      <c r="H2" s="44" t="s">
        <v>33</v>
      </c>
      <c r="I2" s="59"/>
    </row>
    <row r="3" spans="1:9" ht="13" x14ac:dyDescent="0.15">
      <c r="A3" s="92" t="s">
        <v>1198</v>
      </c>
      <c r="B3" s="59"/>
      <c r="C3" s="59"/>
      <c r="D3" s="59"/>
      <c r="E3" s="67"/>
      <c r="F3" s="92" t="s">
        <v>1198</v>
      </c>
      <c r="G3" s="59"/>
      <c r="H3" s="59"/>
      <c r="I3" s="67"/>
    </row>
    <row r="4" spans="1:9" ht="13" x14ac:dyDescent="0.15">
      <c r="A4" s="11" t="b">
        <v>0</v>
      </c>
      <c r="B4" s="11" t="s">
        <v>1199</v>
      </c>
      <c r="C4" s="11" t="s">
        <v>1200</v>
      </c>
      <c r="E4" s="59"/>
      <c r="F4" s="11" t="b">
        <v>0</v>
      </c>
      <c r="G4" s="11" t="s">
        <v>1201</v>
      </c>
      <c r="H4" s="11" t="s">
        <v>1200</v>
      </c>
      <c r="I4" s="59"/>
    </row>
    <row r="5" spans="1:9" ht="13" x14ac:dyDescent="0.15">
      <c r="A5" s="11" t="b">
        <v>0</v>
      </c>
      <c r="B5" s="11" t="s">
        <v>1202</v>
      </c>
      <c r="C5" s="11" t="s">
        <v>1200</v>
      </c>
      <c r="E5" s="59"/>
      <c r="F5" s="11" t="b">
        <v>0</v>
      </c>
      <c r="G5" s="11" t="s">
        <v>1203</v>
      </c>
      <c r="H5" s="11" t="s">
        <v>1200</v>
      </c>
      <c r="I5" s="59"/>
    </row>
    <row r="6" spans="1:9" ht="13" x14ac:dyDescent="0.15">
      <c r="A6" s="11" t="b">
        <v>0</v>
      </c>
      <c r="B6" s="11" t="s">
        <v>1204</v>
      </c>
      <c r="C6" s="11" t="s">
        <v>1200</v>
      </c>
      <c r="E6" s="59"/>
      <c r="F6" s="11" t="b">
        <v>0</v>
      </c>
      <c r="G6" s="11" t="s">
        <v>1205</v>
      </c>
      <c r="H6" s="11" t="s">
        <v>1200</v>
      </c>
      <c r="I6" s="59"/>
    </row>
    <row r="7" spans="1:9" ht="13" x14ac:dyDescent="0.15">
      <c r="A7" s="92" t="s">
        <v>1206</v>
      </c>
      <c r="B7" s="59"/>
      <c r="C7" s="59"/>
      <c r="D7" s="59"/>
      <c r="E7" s="59"/>
      <c r="F7" s="92" t="s">
        <v>1206</v>
      </c>
      <c r="G7" s="59"/>
      <c r="H7" s="59"/>
      <c r="I7" s="59"/>
    </row>
    <row r="8" spans="1:9" ht="13" x14ac:dyDescent="0.15">
      <c r="A8" s="11" t="b">
        <v>0</v>
      </c>
      <c r="B8" s="11" t="s">
        <v>1207</v>
      </c>
      <c r="C8" s="11" t="s">
        <v>1208</v>
      </c>
      <c r="E8" s="59"/>
      <c r="F8" s="11" t="b">
        <v>0</v>
      </c>
      <c r="G8" s="11" t="s">
        <v>1209</v>
      </c>
      <c r="H8" s="11" t="s">
        <v>1208</v>
      </c>
      <c r="I8" s="59"/>
    </row>
    <row r="9" spans="1:9" ht="13" x14ac:dyDescent="0.15">
      <c r="A9" s="11" t="b">
        <v>0</v>
      </c>
      <c r="B9" s="11" t="s">
        <v>1210</v>
      </c>
      <c r="C9" s="11" t="s">
        <v>1208</v>
      </c>
      <c r="E9" s="59"/>
      <c r="F9" s="11" t="b">
        <v>0</v>
      </c>
      <c r="G9" s="11" t="s">
        <v>1211</v>
      </c>
      <c r="H9" s="11" t="s">
        <v>1208</v>
      </c>
      <c r="I9" s="59"/>
    </row>
    <row r="10" spans="1:9" ht="13" x14ac:dyDescent="0.15">
      <c r="A10" s="11" t="b">
        <v>0</v>
      </c>
      <c r="B10" s="11" t="s">
        <v>1212</v>
      </c>
      <c r="C10" s="11" t="s">
        <v>1208</v>
      </c>
      <c r="E10" s="59"/>
      <c r="F10" s="11" t="b">
        <v>0</v>
      </c>
      <c r="G10" s="11" t="s">
        <v>1213</v>
      </c>
      <c r="H10" s="11" t="s">
        <v>1208</v>
      </c>
      <c r="I10" s="59"/>
    </row>
    <row r="11" spans="1:9" ht="13" x14ac:dyDescent="0.15">
      <c r="A11" s="11" t="b">
        <v>0</v>
      </c>
      <c r="B11" s="11" t="s">
        <v>1214</v>
      </c>
      <c r="C11" s="11" t="s">
        <v>1208</v>
      </c>
      <c r="E11" s="59"/>
      <c r="F11" s="11" t="b">
        <v>0</v>
      </c>
      <c r="G11" s="11" t="s">
        <v>1215</v>
      </c>
      <c r="H11" s="11" t="s">
        <v>1208</v>
      </c>
      <c r="I11" s="59"/>
    </row>
    <row r="12" spans="1:9" ht="13" x14ac:dyDescent="0.15">
      <c r="A12" s="11" t="b">
        <v>0</v>
      </c>
      <c r="B12" s="11" t="s">
        <v>1216</v>
      </c>
      <c r="C12" s="11" t="s">
        <v>1208</v>
      </c>
      <c r="E12" s="59"/>
      <c r="F12" s="11" t="b">
        <v>0</v>
      </c>
      <c r="G12" s="11" t="s">
        <v>1217</v>
      </c>
      <c r="H12" s="11" t="s">
        <v>1208</v>
      </c>
      <c r="I12" s="59"/>
    </row>
    <row r="13" spans="1:9" ht="13" x14ac:dyDescent="0.15">
      <c r="A13" s="11" t="b">
        <v>0</v>
      </c>
      <c r="B13" s="11" t="s">
        <v>1218</v>
      </c>
      <c r="C13" s="11" t="s">
        <v>1208</v>
      </c>
      <c r="E13" s="59"/>
      <c r="F13" s="11" t="b">
        <v>0</v>
      </c>
      <c r="G13" s="11" t="s">
        <v>1219</v>
      </c>
      <c r="H13" s="11" t="s">
        <v>1208</v>
      </c>
      <c r="I13" s="59"/>
    </row>
    <row r="14" spans="1:9" ht="13" x14ac:dyDescent="0.15">
      <c r="A14" s="92" t="s">
        <v>1220</v>
      </c>
      <c r="B14" s="59"/>
      <c r="C14" s="59"/>
      <c r="D14" s="59"/>
      <c r="E14" s="59"/>
      <c r="F14" s="92" t="s">
        <v>1220</v>
      </c>
      <c r="G14" s="59"/>
      <c r="H14" s="59"/>
      <c r="I14" s="59"/>
    </row>
    <row r="15" spans="1:9" ht="13" x14ac:dyDescent="0.15">
      <c r="A15" s="11" t="b">
        <v>0</v>
      </c>
      <c r="B15" s="11" t="s">
        <v>1221</v>
      </c>
      <c r="C15" s="11" t="s">
        <v>1208</v>
      </c>
      <c r="E15" s="59"/>
      <c r="F15" s="11" t="b">
        <v>0</v>
      </c>
      <c r="G15" s="11" t="s">
        <v>1209</v>
      </c>
      <c r="H15" s="11" t="s">
        <v>1208</v>
      </c>
      <c r="I15" s="59"/>
    </row>
    <row r="16" spans="1:9" ht="13" x14ac:dyDescent="0.15">
      <c r="A16" s="11" t="b">
        <v>0</v>
      </c>
      <c r="B16" s="11" t="s">
        <v>1222</v>
      </c>
      <c r="C16" s="11" t="s">
        <v>1208</v>
      </c>
      <c r="E16" s="59"/>
      <c r="F16" s="11" t="b">
        <v>0</v>
      </c>
      <c r="G16" s="11" t="s">
        <v>1223</v>
      </c>
      <c r="H16" s="11" t="s">
        <v>1208</v>
      </c>
      <c r="I16" s="59"/>
    </row>
    <row r="17" spans="1:9" ht="13" x14ac:dyDescent="0.15">
      <c r="A17" s="11" t="b">
        <v>0</v>
      </c>
      <c r="B17" s="11" t="s">
        <v>1224</v>
      </c>
      <c r="C17" s="11" t="s">
        <v>1208</v>
      </c>
      <c r="E17" s="59"/>
      <c r="F17" s="11" t="b">
        <v>0</v>
      </c>
      <c r="G17" s="11" t="s">
        <v>1225</v>
      </c>
      <c r="H17" s="11" t="s">
        <v>1208</v>
      </c>
      <c r="I17" s="59"/>
    </row>
    <row r="18" spans="1:9" ht="13" x14ac:dyDescent="0.15">
      <c r="A18" s="11" t="b">
        <v>0</v>
      </c>
      <c r="B18" s="11" t="s">
        <v>1226</v>
      </c>
      <c r="C18" s="11" t="s">
        <v>1208</v>
      </c>
      <c r="E18" s="59"/>
      <c r="F18" s="11" t="b">
        <v>0</v>
      </c>
      <c r="G18" s="11" t="s">
        <v>1215</v>
      </c>
      <c r="H18" s="11" t="s">
        <v>1208</v>
      </c>
      <c r="I18" s="59"/>
    </row>
    <row r="19" spans="1:9" ht="13" x14ac:dyDescent="0.15">
      <c r="A19" s="11" t="b">
        <v>0</v>
      </c>
      <c r="B19" s="11" t="s">
        <v>1227</v>
      </c>
      <c r="C19" s="11" t="s">
        <v>1208</v>
      </c>
      <c r="E19" s="59"/>
      <c r="F19" s="11" t="b">
        <v>0</v>
      </c>
      <c r="G19" s="11" t="s">
        <v>1228</v>
      </c>
      <c r="H19" s="11" t="s">
        <v>1208</v>
      </c>
      <c r="I19" s="59"/>
    </row>
    <row r="20" spans="1:9" ht="13" x14ac:dyDescent="0.15">
      <c r="A20" s="11" t="b">
        <v>0</v>
      </c>
      <c r="B20" s="11" t="s">
        <v>1229</v>
      </c>
      <c r="C20" s="11" t="s">
        <v>1208</v>
      </c>
      <c r="E20" s="59"/>
      <c r="F20" s="11" t="b">
        <v>0</v>
      </c>
      <c r="G20" s="11" t="s">
        <v>1219</v>
      </c>
      <c r="H20" s="11" t="s">
        <v>1208</v>
      </c>
      <c r="I20" s="59"/>
    </row>
    <row r="21" spans="1:9" ht="13" x14ac:dyDescent="0.15">
      <c r="A21" s="92" t="s">
        <v>1230</v>
      </c>
      <c r="B21" s="59"/>
      <c r="C21" s="59"/>
      <c r="D21" s="59"/>
      <c r="E21" s="59"/>
      <c r="F21" s="92" t="s">
        <v>1230</v>
      </c>
      <c r="G21" s="59"/>
      <c r="H21" s="59"/>
      <c r="I21" s="59"/>
    </row>
    <row r="22" spans="1:9" ht="13" x14ac:dyDescent="0.15">
      <c r="A22" s="11" t="b">
        <v>0</v>
      </c>
      <c r="B22" s="11" t="s">
        <v>1231</v>
      </c>
      <c r="C22" s="11" t="s">
        <v>1232</v>
      </c>
      <c r="E22" s="59"/>
      <c r="F22" s="11" t="b">
        <v>0</v>
      </c>
      <c r="G22" s="11" t="s">
        <v>1213</v>
      </c>
      <c r="H22" s="11" t="s">
        <v>1232</v>
      </c>
      <c r="I22" s="59"/>
    </row>
    <row r="23" spans="1:9" ht="13" x14ac:dyDescent="0.15">
      <c r="A23" s="11" t="b">
        <v>0</v>
      </c>
      <c r="B23" s="11" t="s">
        <v>1233</v>
      </c>
      <c r="C23" s="11" t="s">
        <v>1232</v>
      </c>
      <c r="E23" s="59"/>
      <c r="F23" s="11" t="b">
        <v>0</v>
      </c>
      <c r="G23" s="11" t="s">
        <v>1234</v>
      </c>
      <c r="H23" s="11" t="s">
        <v>1232</v>
      </c>
      <c r="I23" s="59"/>
    </row>
    <row r="24" spans="1:9" ht="13" x14ac:dyDescent="0.15">
      <c r="A24" s="11" t="b">
        <v>0</v>
      </c>
      <c r="B24" s="11" t="s">
        <v>1235</v>
      </c>
      <c r="C24" s="11" t="s">
        <v>1232</v>
      </c>
      <c r="E24" s="59"/>
      <c r="F24" s="11" t="b">
        <v>0</v>
      </c>
      <c r="G24" s="11" t="s">
        <v>1236</v>
      </c>
      <c r="H24" s="11" t="s">
        <v>1232</v>
      </c>
      <c r="I24" s="59"/>
    </row>
    <row r="25" spans="1:9" ht="13" x14ac:dyDescent="0.15">
      <c r="A25" s="11" t="b">
        <v>0</v>
      </c>
      <c r="B25" s="11" t="s">
        <v>1237</v>
      </c>
      <c r="C25" s="11" t="s">
        <v>1232</v>
      </c>
      <c r="E25" s="59"/>
      <c r="F25" s="11" t="b">
        <v>0</v>
      </c>
      <c r="G25" s="11" t="s">
        <v>1238</v>
      </c>
      <c r="H25" s="11" t="s">
        <v>1232</v>
      </c>
      <c r="I25" s="59"/>
    </row>
    <row r="26" spans="1:9" ht="13" x14ac:dyDescent="0.15">
      <c r="A26" s="11" t="b">
        <v>0</v>
      </c>
      <c r="B26" s="11" t="s">
        <v>1239</v>
      </c>
      <c r="C26" s="11" t="s">
        <v>1232</v>
      </c>
      <c r="E26" s="59"/>
      <c r="F26" s="11" t="b">
        <v>0</v>
      </c>
      <c r="G26" s="11" t="s">
        <v>1215</v>
      </c>
      <c r="H26" s="11" t="s">
        <v>1232</v>
      </c>
      <c r="I26" s="59"/>
    </row>
    <row r="27" spans="1:9" ht="13" x14ac:dyDescent="0.15">
      <c r="A27" s="45">
        <f>COUNTIF(A28:A50, TRUE)/COUNTA(A28:A50)</f>
        <v>0</v>
      </c>
      <c r="B27" s="92" t="s">
        <v>1240</v>
      </c>
      <c r="C27" s="59"/>
      <c r="D27" s="59"/>
      <c r="E27" s="59"/>
      <c r="F27" s="92" t="s">
        <v>1241</v>
      </c>
      <c r="G27" s="59"/>
      <c r="H27" s="59"/>
      <c r="I27" s="59"/>
    </row>
    <row r="28" spans="1:9" ht="13" x14ac:dyDescent="0.15">
      <c r="A28" s="11" t="b">
        <v>0</v>
      </c>
      <c r="B28" s="11" t="s">
        <v>1242</v>
      </c>
      <c r="C28" s="11" t="s">
        <v>675</v>
      </c>
      <c r="D28" s="11" t="s">
        <v>1243</v>
      </c>
      <c r="E28" s="59"/>
      <c r="F28" s="11" t="b">
        <v>0</v>
      </c>
      <c r="G28" s="11" t="s">
        <v>1244</v>
      </c>
      <c r="H28" s="11" t="s">
        <v>1245</v>
      </c>
      <c r="I28" s="59"/>
    </row>
    <row r="29" spans="1:9" ht="13" x14ac:dyDescent="0.15">
      <c r="A29" s="11" t="b">
        <v>0</v>
      </c>
      <c r="B29" s="11" t="s">
        <v>1246</v>
      </c>
      <c r="C29" s="11" t="s">
        <v>1247</v>
      </c>
      <c r="D29" s="11" t="s">
        <v>1248</v>
      </c>
      <c r="E29" s="59"/>
      <c r="F29" s="11" t="b">
        <v>0</v>
      </c>
      <c r="G29" s="11" t="s">
        <v>1249</v>
      </c>
      <c r="H29" s="11" t="s">
        <v>1245</v>
      </c>
      <c r="I29" s="59"/>
    </row>
    <row r="30" spans="1:9" ht="13" x14ac:dyDescent="0.15">
      <c r="A30" s="11" t="b">
        <v>0</v>
      </c>
      <c r="B30" s="11" t="s">
        <v>1250</v>
      </c>
      <c r="C30" s="11" t="s">
        <v>472</v>
      </c>
      <c r="D30" s="11" t="s">
        <v>1251</v>
      </c>
      <c r="E30" s="59"/>
      <c r="F30" s="11" t="b">
        <v>0</v>
      </c>
      <c r="G30" s="11" t="s">
        <v>1252</v>
      </c>
      <c r="H30" s="11" t="s">
        <v>1245</v>
      </c>
      <c r="I30" s="59"/>
    </row>
    <row r="31" spans="1:9" ht="13" x14ac:dyDescent="0.15">
      <c r="A31" s="11" t="b">
        <v>0</v>
      </c>
      <c r="B31" s="11" t="s">
        <v>1253</v>
      </c>
      <c r="D31" s="11" t="s">
        <v>1251</v>
      </c>
      <c r="E31" s="59"/>
      <c r="F31" s="11" t="b">
        <v>0</v>
      </c>
      <c r="G31" s="11" t="s">
        <v>1254</v>
      </c>
      <c r="H31" s="11" t="s">
        <v>1245</v>
      </c>
      <c r="I31" s="59"/>
    </row>
    <row r="32" spans="1:9" ht="13" x14ac:dyDescent="0.15">
      <c r="A32" s="11" t="b">
        <v>0</v>
      </c>
      <c r="B32" s="11" t="s">
        <v>1255</v>
      </c>
      <c r="C32" s="11" t="s">
        <v>495</v>
      </c>
      <c r="D32" s="11" t="s">
        <v>1251</v>
      </c>
      <c r="E32" s="59"/>
      <c r="F32" s="92" t="s">
        <v>1256</v>
      </c>
      <c r="G32" s="59"/>
      <c r="H32" s="59"/>
      <c r="I32" s="59"/>
    </row>
    <row r="33" spans="1:9" ht="13" x14ac:dyDescent="0.15">
      <c r="A33" s="11" t="b">
        <v>0</v>
      </c>
      <c r="B33" s="11" t="s">
        <v>1257</v>
      </c>
      <c r="C33" s="11" t="s">
        <v>667</v>
      </c>
      <c r="D33" s="11" t="s">
        <v>1251</v>
      </c>
      <c r="E33" s="59"/>
      <c r="F33" s="11" t="b">
        <v>0</v>
      </c>
      <c r="G33" s="11" t="s">
        <v>1244</v>
      </c>
      <c r="H33" s="11" t="s">
        <v>1245</v>
      </c>
      <c r="I33" s="59"/>
    </row>
    <row r="34" spans="1:9" ht="13" x14ac:dyDescent="0.15">
      <c r="A34" s="11" t="b">
        <v>0</v>
      </c>
      <c r="B34" s="11" t="s">
        <v>1258</v>
      </c>
      <c r="C34" s="11" t="s">
        <v>1259</v>
      </c>
      <c r="D34" s="11" t="s">
        <v>1260</v>
      </c>
      <c r="E34" s="59"/>
      <c r="F34" s="11" t="b">
        <v>0</v>
      </c>
      <c r="G34" s="11" t="s">
        <v>1249</v>
      </c>
      <c r="H34" s="11" t="s">
        <v>1245</v>
      </c>
      <c r="I34" s="59"/>
    </row>
    <row r="35" spans="1:9" ht="13" x14ac:dyDescent="0.15">
      <c r="A35" s="11" t="b">
        <v>0</v>
      </c>
      <c r="B35" s="11" t="s">
        <v>1261</v>
      </c>
      <c r="C35" s="11" t="s">
        <v>675</v>
      </c>
      <c r="D35" s="11" t="s">
        <v>1251</v>
      </c>
      <c r="E35" s="59"/>
      <c r="F35" s="11" t="b">
        <v>0</v>
      </c>
      <c r="G35" s="11" t="s">
        <v>1252</v>
      </c>
      <c r="H35" s="11" t="s">
        <v>1245</v>
      </c>
      <c r="I35" s="59"/>
    </row>
    <row r="36" spans="1:9" ht="13" x14ac:dyDescent="0.15">
      <c r="A36" s="11" t="b">
        <v>0</v>
      </c>
      <c r="B36" s="11" t="s">
        <v>1262</v>
      </c>
      <c r="D36" s="11" t="s">
        <v>1251</v>
      </c>
      <c r="E36" s="59"/>
      <c r="F36" s="11" t="b">
        <v>0</v>
      </c>
      <c r="G36" s="11" t="s">
        <v>1254</v>
      </c>
      <c r="H36" s="11" t="s">
        <v>1245</v>
      </c>
      <c r="I36" s="59"/>
    </row>
    <row r="37" spans="1:9" ht="13" x14ac:dyDescent="0.15">
      <c r="A37" s="11" t="b">
        <v>0</v>
      </c>
      <c r="B37" s="11" t="s">
        <v>1263</v>
      </c>
      <c r="C37" s="11" t="s">
        <v>1264</v>
      </c>
      <c r="D37" s="11" t="s">
        <v>1265</v>
      </c>
      <c r="E37" s="59"/>
      <c r="F37" s="92" t="s">
        <v>1266</v>
      </c>
      <c r="G37" s="59"/>
      <c r="H37" s="59"/>
      <c r="I37" s="59"/>
    </row>
    <row r="38" spans="1:9" ht="13" x14ac:dyDescent="0.15">
      <c r="A38" s="11" t="b">
        <v>0</v>
      </c>
      <c r="B38" s="11" t="s">
        <v>1267</v>
      </c>
      <c r="C38" s="11" t="s">
        <v>496</v>
      </c>
      <c r="D38" s="11" t="s">
        <v>1251</v>
      </c>
      <c r="E38" s="59"/>
      <c r="F38" s="11" t="b">
        <v>0</v>
      </c>
      <c r="G38" s="11" t="s">
        <v>1268</v>
      </c>
      <c r="H38" s="11" t="s">
        <v>1269</v>
      </c>
      <c r="I38" s="59"/>
    </row>
    <row r="39" spans="1:9" ht="13" x14ac:dyDescent="0.15">
      <c r="A39" s="11" t="b">
        <v>0</v>
      </c>
      <c r="B39" s="11" t="s">
        <v>1270</v>
      </c>
      <c r="C39" s="11" t="s">
        <v>1271</v>
      </c>
      <c r="D39" s="11" t="s">
        <v>1251</v>
      </c>
      <c r="E39" s="59"/>
      <c r="F39" s="11" t="b">
        <v>0</v>
      </c>
      <c r="G39" s="11" t="s">
        <v>1272</v>
      </c>
      <c r="H39" s="11" t="s">
        <v>1269</v>
      </c>
      <c r="I39" s="59"/>
    </row>
    <row r="40" spans="1:9" ht="13" x14ac:dyDescent="0.15">
      <c r="A40" s="11" t="b">
        <v>0</v>
      </c>
      <c r="B40" s="11" t="s">
        <v>1273</v>
      </c>
      <c r="C40" s="11" t="s">
        <v>742</v>
      </c>
      <c r="D40" s="11" t="s">
        <v>1251</v>
      </c>
      <c r="E40" s="59"/>
      <c r="F40" s="11" t="b">
        <v>0</v>
      </c>
      <c r="G40" s="11" t="s">
        <v>1274</v>
      </c>
      <c r="H40" s="11" t="s">
        <v>1269</v>
      </c>
      <c r="I40" s="59"/>
    </row>
    <row r="41" spans="1:9" ht="13" x14ac:dyDescent="0.15">
      <c r="A41" s="11" t="b">
        <v>0</v>
      </c>
      <c r="B41" s="11" t="s">
        <v>1275</v>
      </c>
      <c r="D41" s="11" t="s">
        <v>1276</v>
      </c>
      <c r="E41" s="59"/>
      <c r="F41" s="92" t="s">
        <v>1277</v>
      </c>
      <c r="G41" s="59"/>
      <c r="H41" s="59"/>
      <c r="I41" s="59"/>
    </row>
    <row r="42" spans="1:9" ht="13" x14ac:dyDescent="0.15">
      <c r="A42" s="11" t="b">
        <v>0</v>
      </c>
      <c r="B42" s="11" t="s">
        <v>1278</v>
      </c>
      <c r="C42" s="11" t="s">
        <v>675</v>
      </c>
      <c r="D42" s="11" t="s">
        <v>1279</v>
      </c>
      <c r="E42" s="59"/>
      <c r="F42" s="11" t="b">
        <v>0</v>
      </c>
      <c r="G42" s="11" t="s">
        <v>1280</v>
      </c>
      <c r="H42" s="11" t="s">
        <v>1281</v>
      </c>
      <c r="I42" s="59"/>
    </row>
    <row r="43" spans="1:9" ht="13" x14ac:dyDescent="0.15">
      <c r="A43" s="11" t="b">
        <v>0</v>
      </c>
      <c r="B43" s="11" t="s">
        <v>1282</v>
      </c>
      <c r="D43" s="11" t="s">
        <v>1251</v>
      </c>
      <c r="E43" s="59"/>
      <c r="F43" s="11" t="b">
        <v>0</v>
      </c>
      <c r="G43" s="11" t="s">
        <v>1283</v>
      </c>
      <c r="H43" s="11" t="s">
        <v>1284</v>
      </c>
      <c r="I43" s="59"/>
    </row>
    <row r="44" spans="1:9" ht="13" x14ac:dyDescent="0.15">
      <c r="A44" s="11" t="b">
        <v>0</v>
      </c>
      <c r="B44" s="11" t="s">
        <v>1285</v>
      </c>
      <c r="C44" s="11" t="s">
        <v>1286</v>
      </c>
      <c r="E44" s="59"/>
      <c r="F44" s="11" t="b">
        <v>0</v>
      </c>
      <c r="G44" s="11" t="s">
        <v>1287</v>
      </c>
      <c r="H44" s="11" t="s">
        <v>1288</v>
      </c>
      <c r="I44" s="59"/>
    </row>
    <row r="45" spans="1:9" ht="13" x14ac:dyDescent="0.15">
      <c r="A45" s="11" t="b">
        <v>0</v>
      </c>
      <c r="B45" s="11" t="s">
        <v>1289</v>
      </c>
      <c r="C45" s="11" t="s">
        <v>495</v>
      </c>
      <c r="D45" s="11" t="s">
        <v>1251</v>
      </c>
      <c r="E45" s="59"/>
      <c r="F45" s="67"/>
      <c r="G45" s="59"/>
      <c r="H45" s="59"/>
      <c r="I45" s="59"/>
    </row>
    <row r="46" spans="1:9" ht="13" x14ac:dyDescent="0.15">
      <c r="A46" s="11" t="b">
        <v>0</v>
      </c>
      <c r="B46" s="11" t="s">
        <v>1290</v>
      </c>
      <c r="D46" s="11" t="s">
        <v>1251</v>
      </c>
      <c r="E46" s="59"/>
      <c r="F46" s="68"/>
      <c r="G46" s="59"/>
      <c r="H46" s="59"/>
      <c r="I46" s="59"/>
    </row>
    <row r="47" spans="1:9" ht="13" x14ac:dyDescent="0.15">
      <c r="A47" s="11" t="b">
        <v>0</v>
      </c>
      <c r="B47" s="11" t="s">
        <v>1291</v>
      </c>
      <c r="D47" s="11" t="s">
        <v>1251</v>
      </c>
      <c r="E47" s="59"/>
      <c r="F47" s="59"/>
      <c r="G47" s="59"/>
      <c r="H47" s="59"/>
      <c r="I47" s="59"/>
    </row>
    <row r="48" spans="1:9" ht="13" x14ac:dyDescent="0.15">
      <c r="A48" s="11" t="b">
        <v>0</v>
      </c>
      <c r="B48" s="11" t="s">
        <v>1292</v>
      </c>
      <c r="C48" s="11" t="s">
        <v>495</v>
      </c>
      <c r="D48" s="11" t="s">
        <v>1251</v>
      </c>
      <c r="E48" s="59"/>
      <c r="F48" s="59"/>
      <c r="G48" s="59"/>
      <c r="H48" s="59"/>
      <c r="I48" s="59"/>
    </row>
    <row r="49" spans="1:9" ht="13" x14ac:dyDescent="0.15">
      <c r="A49" s="11" t="b">
        <v>0</v>
      </c>
      <c r="B49" s="11" t="s">
        <v>1293</v>
      </c>
      <c r="C49" s="11" t="s">
        <v>495</v>
      </c>
      <c r="D49" s="11" t="s">
        <v>1251</v>
      </c>
      <c r="E49" s="59"/>
      <c r="F49" s="59"/>
      <c r="G49" s="59"/>
      <c r="H49" s="59"/>
      <c r="I49" s="59"/>
    </row>
    <row r="50" spans="1:9" ht="13" x14ac:dyDescent="0.15">
      <c r="A50" s="11" t="b">
        <v>0</v>
      </c>
      <c r="B50" s="11" t="s">
        <v>1294</v>
      </c>
      <c r="D50" s="11" t="s">
        <v>1251</v>
      </c>
      <c r="E50" s="59"/>
      <c r="F50" s="59"/>
      <c r="G50" s="59"/>
      <c r="H50" s="59"/>
      <c r="I50" s="59"/>
    </row>
    <row r="51" spans="1:9" ht="13" x14ac:dyDescent="0.15">
      <c r="A51" s="92" t="s">
        <v>1295</v>
      </c>
      <c r="B51" s="59"/>
      <c r="C51" s="59"/>
      <c r="D51" s="59"/>
      <c r="E51" s="59"/>
      <c r="F51" s="59"/>
      <c r="G51" s="59"/>
      <c r="H51" s="59"/>
      <c r="I51" s="59"/>
    </row>
    <row r="52" spans="1:9" ht="13" x14ac:dyDescent="0.15">
      <c r="A52" s="11" t="b">
        <v>0</v>
      </c>
      <c r="B52" s="11" t="s">
        <v>1296</v>
      </c>
      <c r="C52" s="11" t="s">
        <v>1286</v>
      </c>
      <c r="E52" s="59"/>
      <c r="F52" s="59"/>
      <c r="G52" s="59"/>
      <c r="H52" s="59"/>
      <c r="I52" s="59"/>
    </row>
    <row r="53" spans="1:9" ht="13" x14ac:dyDescent="0.15">
      <c r="A53" s="11" t="b">
        <v>0</v>
      </c>
      <c r="B53" s="11" t="s">
        <v>1297</v>
      </c>
      <c r="C53" s="11" t="s">
        <v>1286</v>
      </c>
      <c r="E53" s="59"/>
      <c r="F53" s="59"/>
      <c r="G53" s="59"/>
      <c r="H53" s="59"/>
      <c r="I53" s="59"/>
    </row>
    <row r="54" spans="1:9" ht="13" x14ac:dyDescent="0.15">
      <c r="A54" s="11" t="b">
        <v>0</v>
      </c>
      <c r="B54" s="11" t="s">
        <v>1298</v>
      </c>
      <c r="C54" s="11" t="s">
        <v>1286</v>
      </c>
      <c r="E54" s="59"/>
      <c r="F54" s="59"/>
      <c r="G54" s="59"/>
      <c r="H54" s="59"/>
      <c r="I54" s="59"/>
    </row>
    <row r="55" spans="1:9" ht="13" x14ac:dyDescent="0.15">
      <c r="A55" s="11" t="b">
        <v>0</v>
      </c>
      <c r="B55" s="11" t="s">
        <v>1299</v>
      </c>
      <c r="C55" s="11" t="s">
        <v>1286</v>
      </c>
      <c r="E55" s="59"/>
      <c r="F55" s="59"/>
      <c r="G55" s="59"/>
      <c r="H55" s="59"/>
      <c r="I55" s="59"/>
    </row>
    <row r="56" spans="1:9" ht="13" x14ac:dyDescent="0.15">
      <c r="A56" s="11" t="b">
        <v>0</v>
      </c>
      <c r="B56" s="11" t="s">
        <v>1300</v>
      </c>
      <c r="C56" s="11" t="s">
        <v>1286</v>
      </c>
      <c r="E56" s="59"/>
      <c r="F56" s="59"/>
      <c r="G56" s="59"/>
      <c r="H56" s="59"/>
      <c r="I56" s="59"/>
    </row>
    <row r="57" spans="1:9" ht="13" x14ac:dyDescent="0.15">
      <c r="A57" s="11" t="b">
        <v>0</v>
      </c>
      <c r="B57" s="11" t="s">
        <v>1301</v>
      </c>
      <c r="C57" s="11" t="s">
        <v>1286</v>
      </c>
      <c r="E57" s="59"/>
      <c r="F57" s="59"/>
      <c r="G57" s="59"/>
      <c r="H57" s="59"/>
      <c r="I57" s="59"/>
    </row>
    <row r="58" spans="1:9" ht="13" x14ac:dyDescent="0.15">
      <c r="A58" s="11" t="b">
        <v>0</v>
      </c>
      <c r="B58" s="11" t="s">
        <v>1302</v>
      </c>
      <c r="C58" s="11" t="s">
        <v>1286</v>
      </c>
      <c r="E58" s="59"/>
      <c r="F58" s="59"/>
      <c r="G58" s="59"/>
      <c r="H58" s="59"/>
      <c r="I58" s="59"/>
    </row>
    <row r="59" spans="1:9" ht="13" x14ac:dyDescent="0.15">
      <c r="A59" s="11" t="b">
        <v>0</v>
      </c>
      <c r="B59" s="11" t="s">
        <v>1303</v>
      </c>
      <c r="C59" s="11" t="s">
        <v>1286</v>
      </c>
      <c r="E59" s="59"/>
      <c r="F59" s="59"/>
      <c r="G59" s="59"/>
      <c r="H59" s="59"/>
      <c r="I59" s="59"/>
    </row>
    <row r="60" spans="1:9" ht="13" x14ac:dyDescent="0.15">
      <c r="A60" s="11" t="b">
        <v>0</v>
      </c>
      <c r="B60" s="11" t="s">
        <v>1304</v>
      </c>
      <c r="C60" s="11" t="s">
        <v>1286</v>
      </c>
      <c r="E60" s="59"/>
      <c r="F60" s="59"/>
      <c r="G60" s="59"/>
      <c r="H60" s="59"/>
      <c r="I60" s="59"/>
    </row>
    <row r="61" spans="1:9" ht="13" x14ac:dyDescent="0.15">
      <c r="A61" s="11" t="b">
        <v>0</v>
      </c>
      <c r="B61" s="11" t="s">
        <v>1305</v>
      </c>
      <c r="C61" s="11" t="s">
        <v>1286</v>
      </c>
      <c r="E61" s="59"/>
      <c r="F61" s="59"/>
      <c r="G61" s="59"/>
      <c r="H61" s="59"/>
      <c r="I61" s="59"/>
    </row>
    <row r="62" spans="1:9" ht="13" x14ac:dyDescent="0.15">
      <c r="A62" s="92" t="s">
        <v>1306</v>
      </c>
      <c r="B62" s="59"/>
      <c r="C62" s="59"/>
      <c r="D62" s="59"/>
      <c r="E62" s="59"/>
      <c r="F62" s="59"/>
      <c r="G62" s="59"/>
      <c r="H62" s="59"/>
      <c r="I62" s="59"/>
    </row>
    <row r="63" spans="1:9" ht="13" x14ac:dyDescent="0.15">
      <c r="A63" s="11" t="b">
        <v>0</v>
      </c>
      <c r="B63" s="11" t="s">
        <v>1307</v>
      </c>
      <c r="C63" s="11" t="s">
        <v>1247</v>
      </c>
      <c r="E63" s="59"/>
      <c r="F63" s="59"/>
      <c r="G63" s="59"/>
      <c r="H63" s="59"/>
      <c r="I63" s="59"/>
    </row>
    <row r="64" spans="1:9" ht="13" x14ac:dyDescent="0.15">
      <c r="A64" s="11" t="b">
        <v>0</v>
      </c>
      <c r="B64" s="11" t="s">
        <v>1308</v>
      </c>
      <c r="C64" s="11" t="s">
        <v>1247</v>
      </c>
      <c r="E64" s="59"/>
      <c r="F64" s="59"/>
      <c r="G64" s="59"/>
      <c r="H64" s="59"/>
      <c r="I64" s="59"/>
    </row>
    <row r="65" spans="1:9" ht="13" x14ac:dyDescent="0.15">
      <c r="A65" s="11" t="b">
        <v>0</v>
      </c>
      <c r="B65" s="11" t="s">
        <v>1309</v>
      </c>
      <c r="C65" s="11" t="s">
        <v>1247</v>
      </c>
      <c r="E65" s="59"/>
      <c r="F65" s="59"/>
      <c r="G65" s="59"/>
      <c r="H65" s="59"/>
      <c r="I65" s="59"/>
    </row>
    <row r="66" spans="1:9" ht="13" x14ac:dyDescent="0.15">
      <c r="A66" s="11" t="b">
        <v>0</v>
      </c>
      <c r="B66" s="11" t="s">
        <v>1310</v>
      </c>
      <c r="C66" s="11" t="s">
        <v>1247</v>
      </c>
      <c r="E66" s="59"/>
      <c r="F66" s="59"/>
      <c r="G66" s="59"/>
      <c r="H66" s="59"/>
      <c r="I66" s="59"/>
    </row>
    <row r="67" spans="1:9" ht="13" x14ac:dyDescent="0.15">
      <c r="A67" s="92" t="s">
        <v>1311</v>
      </c>
      <c r="B67" s="59"/>
      <c r="C67" s="59"/>
      <c r="D67" s="59"/>
      <c r="E67" s="59"/>
      <c r="F67" s="59"/>
      <c r="G67" s="59"/>
      <c r="H67" s="59"/>
      <c r="I67" s="59"/>
    </row>
    <row r="68" spans="1:9" ht="13" x14ac:dyDescent="0.15">
      <c r="A68" s="11" t="b">
        <v>0</v>
      </c>
      <c r="B68" s="11" t="s">
        <v>1312</v>
      </c>
      <c r="C68" s="11" t="s">
        <v>1313</v>
      </c>
      <c r="E68" s="59"/>
      <c r="F68" s="59"/>
      <c r="G68" s="59"/>
      <c r="H68" s="59"/>
      <c r="I68" s="59"/>
    </row>
    <row r="69" spans="1:9" ht="13" x14ac:dyDescent="0.15">
      <c r="A69" s="11" t="b">
        <v>0</v>
      </c>
      <c r="B69" s="11" t="s">
        <v>1314</v>
      </c>
      <c r="C69" s="11" t="s">
        <v>1313</v>
      </c>
      <c r="E69" s="59"/>
      <c r="F69" s="59"/>
      <c r="G69" s="59"/>
      <c r="H69" s="59"/>
      <c r="I69" s="59"/>
    </row>
    <row r="70" spans="1:9" ht="13" x14ac:dyDescent="0.15">
      <c r="A70" s="11" t="b">
        <v>0</v>
      </c>
      <c r="B70" s="11" t="s">
        <v>1315</v>
      </c>
      <c r="C70" s="11" t="s">
        <v>1313</v>
      </c>
      <c r="E70" s="59"/>
      <c r="F70" s="59"/>
      <c r="G70" s="59"/>
      <c r="H70" s="59"/>
      <c r="I70" s="59"/>
    </row>
    <row r="71" spans="1:9" ht="13" x14ac:dyDescent="0.15">
      <c r="A71" s="11" t="b">
        <v>0</v>
      </c>
      <c r="B71" s="11" t="s">
        <v>1316</v>
      </c>
      <c r="C71" s="11" t="s">
        <v>1247</v>
      </c>
      <c r="D71" s="11" t="s">
        <v>1317</v>
      </c>
      <c r="E71" s="59"/>
      <c r="F71" s="59"/>
      <c r="G71" s="59"/>
      <c r="H71" s="59"/>
      <c r="I71" s="59"/>
    </row>
    <row r="72" spans="1:9" ht="13" x14ac:dyDescent="0.15">
      <c r="A72" s="11" t="b">
        <v>0</v>
      </c>
      <c r="B72" s="11" t="s">
        <v>1318</v>
      </c>
      <c r="C72" s="11" t="s">
        <v>1313</v>
      </c>
      <c r="E72" s="59"/>
      <c r="F72" s="59"/>
      <c r="G72" s="59"/>
      <c r="H72" s="59"/>
      <c r="I72" s="59"/>
    </row>
    <row r="73" spans="1:9" ht="13" x14ac:dyDescent="0.15">
      <c r="A73" s="11" t="b">
        <v>0</v>
      </c>
      <c r="B73" s="11" t="s">
        <v>1319</v>
      </c>
      <c r="C73" s="11" t="s">
        <v>1313</v>
      </c>
      <c r="E73" s="59"/>
      <c r="F73" s="59"/>
      <c r="G73" s="59"/>
      <c r="H73" s="59"/>
      <c r="I73" s="59"/>
    </row>
    <row r="74" spans="1:9" ht="13" x14ac:dyDescent="0.15">
      <c r="A74" s="11" t="b">
        <v>0</v>
      </c>
      <c r="B74" s="11" t="s">
        <v>1320</v>
      </c>
      <c r="C74" s="11" t="s">
        <v>1313</v>
      </c>
      <c r="E74" s="59"/>
      <c r="F74" s="59"/>
      <c r="G74" s="59"/>
      <c r="H74" s="59"/>
      <c r="I74" s="59"/>
    </row>
    <row r="75" spans="1:9" ht="13" x14ac:dyDescent="0.15">
      <c r="A75" s="92" t="s">
        <v>1321</v>
      </c>
      <c r="B75" s="59"/>
      <c r="C75" s="59"/>
      <c r="D75" s="59"/>
      <c r="E75" s="59"/>
      <c r="F75" s="59"/>
      <c r="G75" s="59"/>
      <c r="H75" s="59"/>
      <c r="I75" s="59"/>
    </row>
    <row r="76" spans="1:9" ht="13" x14ac:dyDescent="0.15">
      <c r="A76" s="11" t="b">
        <v>0</v>
      </c>
      <c r="B76" s="11" t="s">
        <v>1283</v>
      </c>
      <c r="C76" s="11" t="s">
        <v>1322</v>
      </c>
      <c r="E76" s="59"/>
      <c r="F76" s="59"/>
      <c r="G76" s="59"/>
      <c r="H76" s="59"/>
      <c r="I76" s="59"/>
    </row>
    <row r="77" spans="1:9" ht="13" x14ac:dyDescent="0.15">
      <c r="A77" s="11" t="b">
        <v>0</v>
      </c>
      <c r="B77" s="11" t="s">
        <v>1323</v>
      </c>
      <c r="C77" s="11" t="s">
        <v>1247</v>
      </c>
      <c r="E77" s="59"/>
      <c r="F77" s="59"/>
      <c r="G77" s="59"/>
      <c r="H77" s="59"/>
      <c r="I77" s="59"/>
    </row>
    <row r="78" spans="1:9" ht="13" x14ac:dyDescent="0.15">
      <c r="A78" s="11" t="b">
        <v>0</v>
      </c>
      <c r="B78" s="11" t="s">
        <v>1324</v>
      </c>
      <c r="C78" s="11" t="s">
        <v>1281</v>
      </c>
      <c r="E78" s="59"/>
      <c r="F78" s="59"/>
      <c r="G78" s="59"/>
      <c r="H78" s="59"/>
      <c r="I78" s="59"/>
    </row>
    <row r="79" spans="1:9" ht="13" x14ac:dyDescent="0.15">
      <c r="A79" s="92" t="s">
        <v>1277</v>
      </c>
      <c r="B79" s="59"/>
      <c r="C79" s="59"/>
      <c r="D79" s="59"/>
      <c r="E79" s="59"/>
      <c r="F79" s="59"/>
      <c r="G79" s="59"/>
      <c r="H79" s="59"/>
      <c r="I79" s="59"/>
    </row>
    <row r="80" spans="1:9" ht="13" x14ac:dyDescent="0.15">
      <c r="A80" s="11" t="b">
        <v>0</v>
      </c>
      <c r="B80" s="11" t="s">
        <v>1287</v>
      </c>
      <c r="C80" s="11" t="s">
        <v>1288</v>
      </c>
      <c r="D80" s="11" t="s">
        <v>1325</v>
      </c>
      <c r="E80" s="59"/>
      <c r="F80" s="59"/>
      <c r="G80" s="59"/>
      <c r="H80" s="59"/>
      <c r="I80" s="59"/>
    </row>
    <row r="81" spans="1:9" ht="13" x14ac:dyDescent="0.15">
      <c r="A81" s="11" t="b">
        <v>0</v>
      </c>
      <c r="B81" s="11" t="s">
        <v>1326</v>
      </c>
      <c r="C81" s="11" t="s">
        <v>1327</v>
      </c>
      <c r="E81" s="59"/>
      <c r="F81" s="59"/>
      <c r="G81" s="59"/>
      <c r="H81" s="59"/>
      <c r="I81" s="59"/>
    </row>
    <row r="82" spans="1:9" ht="13" x14ac:dyDescent="0.15">
      <c r="A82" s="11" t="b">
        <v>0</v>
      </c>
      <c r="B82" s="11" t="s">
        <v>1328</v>
      </c>
      <c r="C82" s="11" t="s">
        <v>1327</v>
      </c>
      <c r="E82" s="59"/>
      <c r="F82" s="59"/>
      <c r="G82" s="59"/>
      <c r="H82" s="59"/>
      <c r="I82" s="59"/>
    </row>
    <row r="83" spans="1:9" ht="13" x14ac:dyDescent="0.15">
      <c r="A83" s="67"/>
      <c r="B83" s="59"/>
      <c r="C83" s="59"/>
      <c r="D83" s="59"/>
      <c r="E83" s="59"/>
      <c r="F83" s="59"/>
      <c r="G83" s="59"/>
      <c r="H83" s="59"/>
      <c r="I83" s="59"/>
    </row>
  </sheetData>
  <mergeCells count="27">
    <mergeCell ref="F27:H27"/>
    <mergeCell ref="F32:H32"/>
    <mergeCell ref="F37:H37"/>
    <mergeCell ref="F41:H41"/>
    <mergeCell ref="A3:D3"/>
    <mergeCell ref="A7:D7"/>
    <mergeCell ref="A14:D14"/>
    <mergeCell ref="A21:D21"/>
    <mergeCell ref="F7:H7"/>
    <mergeCell ref="F14:H14"/>
    <mergeCell ref="F21:H21"/>
    <mergeCell ref="B1:D1"/>
    <mergeCell ref="E1:E2"/>
    <mergeCell ref="G1:H1"/>
    <mergeCell ref="I1:I2"/>
    <mergeCell ref="E3:E83"/>
    <mergeCell ref="F3:H3"/>
    <mergeCell ref="I3:I45"/>
    <mergeCell ref="F45:H45"/>
    <mergeCell ref="A51:D51"/>
    <mergeCell ref="F46:I83"/>
    <mergeCell ref="A62:D62"/>
    <mergeCell ref="A67:D67"/>
    <mergeCell ref="A75:D75"/>
    <mergeCell ref="A79:D79"/>
    <mergeCell ref="A83:D83"/>
    <mergeCell ref="B27:D27"/>
  </mergeCell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03"/>
  <sheetViews>
    <sheetView workbookViewId="0"/>
  </sheetViews>
  <sheetFormatPr baseColWidth="10" defaultColWidth="12.6640625" defaultRowHeight="15.75" customHeight="1" x14ac:dyDescent="0.15"/>
  <cols>
    <col min="1" max="1" width="6.33203125" customWidth="1"/>
    <col min="2" max="2" width="32.1640625" customWidth="1"/>
    <col min="3" max="3" width="3" customWidth="1"/>
    <col min="4" max="4" width="6.1640625" customWidth="1"/>
    <col min="5" max="5" width="34.1640625" customWidth="1"/>
    <col min="6" max="6" width="3" customWidth="1"/>
    <col min="7" max="7" width="5.6640625" customWidth="1"/>
    <col min="8" max="8" width="22.1640625" customWidth="1"/>
    <col min="9" max="9" width="3.1640625" customWidth="1"/>
    <col min="10" max="10" width="5.1640625" customWidth="1"/>
    <col min="11" max="11" width="13.1640625" customWidth="1"/>
    <col min="12" max="12" width="3.1640625" customWidth="1"/>
  </cols>
  <sheetData>
    <row r="1" spans="1:12" ht="27.75" customHeight="1" x14ac:dyDescent="0.15">
      <c r="A1" s="22">
        <f ca="1">IFERROR(__xludf.DUMMYFUNCTION("COUNTIFS(FLATTEN(A3:A51,D3:D29,G3:G15,J3:J4),TRUE)/COUNTA(A3:A51,D3:D29,G3:G15,J3:J4)"),0)</f>
        <v>0</v>
      </c>
      <c r="B1" s="91" t="s">
        <v>1329</v>
      </c>
      <c r="C1" s="59"/>
      <c r="D1" s="59"/>
      <c r="E1" s="59"/>
      <c r="F1" s="59"/>
      <c r="G1" s="59"/>
      <c r="H1" s="59"/>
      <c r="I1" s="59"/>
      <c r="J1" s="59"/>
      <c r="K1" s="59"/>
      <c r="L1" s="59"/>
    </row>
    <row r="2" spans="1:12" ht="19.5" customHeight="1" x14ac:dyDescent="0.15">
      <c r="A2" s="93" t="s">
        <v>1330</v>
      </c>
      <c r="B2" s="59"/>
      <c r="C2" s="89"/>
      <c r="D2" s="93" t="s">
        <v>781</v>
      </c>
      <c r="E2" s="59"/>
      <c r="F2" s="89"/>
      <c r="G2" s="93" t="s">
        <v>1331</v>
      </c>
      <c r="H2" s="59"/>
      <c r="I2" s="89"/>
      <c r="J2" s="93" t="s">
        <v>1332</v>
      </c>
      <c r="K2" s="59"/>
      <c r="L2" s="67"/>
    </row>
    <row r="3" spans="1:12" ht="13" x14ac:dyDescent="0.15">
      <c r="A3" s="11" t="b">
        <v>0</v>
      </c>
      <c r="B3" s="11" t="s">
        <v>1333</v>
      </c>
      <c r="C3" s="59"/>
      <c r="D3" s="11" t="b">
        <v>0</v>
      </c>
      <c r="E3" s="11" t="s">
        <v>1334</v>
      </c>
      <c r="F3" s="59"/>
      <c r="G3" s="11" t="b">
        <v>0</v>
      </c>
      <c r="H3" s="11" t="s">
        <v>1335</v>
      </c>
      <c r="I3" s="59"/>
      <c r="J3" s="11" t="b">
        <v>0</v>
      </c>
      <c r="K3" s="11" t="s">
        <v>1336</v>
      </c>
      <c r="L3" s="59"/>
    </row>
    <row r="4" spans="1:12" ht="13" x14ac:dyDescent="0.15">
      <c r="A4" s="11" t="b">
        <v>0</v>
      </c>
      <c r="B4" s="11" t="s">
        <v>1337</v>
      </c>
      <c r="C4" s="59"/>
      <c r="D4" s="11" t="b">
        <v>0</v>
      </c>
      <c r="E4" s="11" t="s">
        <v>1338</v>
      </c>
      <c r="F4" s="59"/>
      <c r="G4" s="11" t="b">
        <v>0</v>
      </c>
      <c r="H4" s="11" t="s">
        <v>1339</v>
      </c>
      <c r="I4" s="59"/>
      <c r="J4" s="11" t="b">
        <v>0</v>
      </c>
      <c r="K4" s="11" t="s">
        <v>1340</v>
      </c>
      <c r="L4" s="59"/>
    </row>
    <row r="5" spans="1:12" ht="13" x14ac:dyDescent="0.15">
      <c r="A5" s="11" t="b">
        <v>0</v>
      </c>
      <c r="B5" s="11" t="s">
        <v>1341</v>
      </c>
      <c r="C5" s="59"/>
      <c r="D5" s="11" t="b">
        <v>0</v>
      </c>
      <c r="E5" s="11" t="s">
        <v>1342</v>
      </c>
      <c r="F5" s="59"/>
      <c r="G5" s="11" t="b">
        <v>0</v>
      </c>
      <c r="H5" s="11" t="s">
        <v>1343</v>
      </c>
      <c r="I5" s="59"/>
      <c r="J5" s="67"/>
      <c r="K5" s="59"/>
      <c r="L5" s="59"/>
    </row>
    <row r="6" spans="1:12" ht="13" x14ac:dyDescent="0.15">
      <c r="A6" s="11" t="b">
        <v>0</v>
      </c>
      <c r="B6" s="11" t="s">
        <v>1344</v>
      </c>
      <c r="C6" s="59"/>
      <c r="D6" s="11" t="b">
        <v>0</v>
      </c>
      <c r="E6" s="11" t="s">
        <v>1345</v>
      </c>
      <c r="F6" s="59"/>
      <c r="G6" s="11" t="b">
        <v>0</v>
      </c>
      <c r="H6" s="11" t="s">
        <v>1346</v>
      </c>
      <c r="I6" s="59"/>
      <c r="J6" s="68"/>
      <c r="K6" s="59"/>
      <c r="L6" s="59"/>
    </row>
    <row r="7" spans="1:12" ht="13" x14ac:dyDescent="0.15">
      <c r="A7" s="11" t="b">
        <v>0</v>
      </c>
      <c r="B7" s="11" t="s">
        <v>1347</v>
      </c>
      <c r="C7" s="59"/>
      <c r="D7" s="11" t="b">
        <v>0</v>
      </c>
      <c r="E7" s="11" t="s">
        <v>1348</v>
      </c>
      <c r="F7" s="59"/>
      <c r="G7" s="11" t="b">
        <v>0</v>
      </c>
      <c r="H7" s="11" t="s">
        <v>1349</v>
      </c>
      <c r="I7" s="59"/>
      <c r="J7" s="59"/>
      <c r="K7" s="59"/>
      <c r="L7" s="59"/>
    </row>
    <row r="8" spans="1:12" ht="13" x14ac:dyDescent="0.15">
      <c r="A8" s="11" t="b">
        <v>0</v>
      </c>
      <c r="B8" s="11" t="s">
        <v>1350</v>
      </c>
      <c r="C8" s="59"/>
      <c r="D8" s="11" t="b">
        <v>0</v>
      </c>
      <c r="E8" s="11" t="s">
        <v>1351</v>
      </c>
      <c r="F8" s="59"/>
      <c r="G8" s="11" t="b">
        <v>0</v>
      </c>
      <c r="H8" s="11" t="s">
        <v>1352</v>
      </c>
      <c r="I8" s="59"/>
      <c r="J8" s="59"/>
      <c r="K8" s="59"/>
      <c r="L8" s="59"/>
    </row>
    <row r="9" spans="1:12" ht="13" x14ac:dyDescent="0.15">
      <c r="A9" s="11" t="b">
        <v>0</v>
      </c>
      <c r="B9" s="11" t="s">
        <v>1353</v>
      </c>
      <c r="C9" s="59"/>
      <c r="D9" s="11" t="b">
        <v>0</v>
      </c>
      <c r="E9" s="11" t="s">
        <v>1354</v>
      </c>
      <c r="F9" s="59"/>
      <c r="G9" s="11" t="b">
        <v>0</v>
      </c>
      <c r="H9" s="11" t="s">
        <v>1355</v>
      </c>
      <c r="I9" s="59"/>
      <c r="J9" s="59"/>
      <c r="K9" s="59"/>
      <c r="L9" s="59"/>
    </row>
    <row r="10" spans="1:12" ht="13" x14ac:dyDescent="0.15">
      <c r="A10" s="11" t="b">
        <v>0</v>
      </c>
      <c r="B10" s="11" t="s">
        <v>1356</v>
      </c>
      <c r="C10" s="59"/>
      <c r="D10" s="11" t="b">
        <v>0</v>
      </c>
      <c r="E10" s="11" t="s">
        <v>1357</v>
      </c>
      <c r="F10" s="59"/>
      <c r="G10" s="11" t="b">
        <v>0</v>
      </c>
      <c r="H10" s="11" t="s">
        <v>1358</v>
      </c>
      <c r="I10" s="59"/>
      <c r="J10" s="59"/>
      <c r="K10" s="59"/>
      <c r="L10" s="59"/>
    </row>
    <row r="11" spans="1:12" ht="13" x14ac:dyDescent="0.15">
      <c r="A11" s="11" t="b">
        <v>0</v>
      </c>
      <c r="B11" s="11" t="s">
        <v>1359</v>
      </c>
      <c r="C11" s="59"/>
      <c r="D11" s="11" t="b">
        <v>0</v>
      </c>
      <c r="E11" s="11" t="s">
        <v>1360</v>
      </c>
      <c r="F11" s="59"/>
      <c r="G11" s="11" t="b">
        <v>0</v>
      </c>
      <c r="H11" s="11" t="s">
        <v>1361</v>
      </c>
      <c r="I11" s="59"/>
      <c r="J11" s="59"/>
      <c r="K11" s="59"/>
      <c r="L11" s="59"/>
    </row>
    <row r="12" spans="1:12" ht="13" x14ac:dyDescent="0.15">
      <c r="A12" s="11" t="b">
        <v>0</v>
      </c>
      <c r="B12" s="11" t="s">
        <v>1362</v>
      </c>
      <c r="C12" s="59"/>
      <c r="D12" s="11" t="b">
        <v>0</v>
      </c>
      <c r="E12" s="11" t="s">
        <v>1363</v>
      </c>
      <c r="F12" s="59"/>
      <c r="G12" s="11" t="b">
        <v>0</v>
      </c>
      <c r="H12" s="11" t="s">
        <v>1364</v>
      </c>
      <c r="I12" s="59"/>
      <c r="J12" s="59"/>
      <c r="K12" s="59"/>
      <c r="L12" s="59"/>
    </row>
    <row r="13" spans="1:12" ht="13" x14ac:dyDescent="0.15">
      <c r="A13" s="11" t="b">
        <v>0</v>
      </c>
      <c r="B13" s="11" t="s">
        <v>1365</v>
      </c>
      <c r="C13" s="59"/>
      <c r="D13" s="11" t="b">
        <v>0</v>
      </c>
      <c r="E13" s="11" t="s">
        <v>1366</v>
      </c>
      <c r="F13" s="59"/>
      <c r="G13" s="11" t="b">
        <v>0</v>
      </c>
      <c r="H13" s="11" t="s">
        <v>1367</v>
      </c>
      <c r="I13" s="59"/>
      <c r="J13" s="59"/>
      <c r="K13" s="59"/>
      <c r="L13" s="59"/>
    </row>
    <row r="14" spans="1:12" ht="13" x14ac:dyDescent="0.15">
      <c r="A14" s="11" t="b">
        <v>0</v>
      </c>
      <c r="B14" s="11" t="s">
        <v>1368</v>
      </c>
      <c r="C14" s="59"/>
      <c r="D14" s="11" t="b">
        <v>0</v>
      </c>
      <c r="E14" s="11" t="s">
        <v>1369</v>
      </c>
      <c r="F14" s="59"/>
      <c r="G14" s="11" t="b">
        <v>0</v>
      </c>
      <c r="H14" s="11" t="s">
        <v>1370</v>
      </c>
      <c r="I14" s="59"/>
      <c r="J14" s="59"/>
      <c r="K14" s="59"/>
      <c r="L14" s="59"/>
    </row>
    <row r="15" spans="1:12" ht="13" x14ac:dyDescent="0.15">
      <c r="A15" s="11" t="b">
        <v>0</v>
      </c>
      <c r="B15" s="11" t="s">
        <v>1371</v>
      </c>
      <c r="C15" s="59"/>
      <c r="D15" s="11" t="b">
        <v>0</v>
      </c>
      <c r="E15" s="11" t="s">
        <v>1372</v>
      </c>
      <c r="F15" s="59"/>
      <c r="G15" s="11" t="b">
        <v>0</v>
      </c>
      <c r="H15" s="11" t="s">
        <v>1373</v>
      </c>
      <c r="I15" s="59"/>
      <c r="J15" s="59"/>
      <c r="K15" s="59"/>
      <c r="L15" s="59"/>
    </row>
    <row r="16" spans="1:12" ht="13" x14ac:dyDescent="0.15">
      <c r="A16" s="11" t="b">
        <v>0</v>
      </c>
      <c r="B16" s="11" t="s">
        <v>1374</v>
      </c>
      <c r="C16" s="59"/>
      <c r="D16" s="11" t="b">
        <v>0</v>
      </c>
      <c r="E16" s="11" t="s">
        <v>1375</v>
      </c>
      <c r="F16" s="59"/>
      <c r="G16" s="67"/>
      <c r="H16" s="59"/>
      <c r="I16" s="59"/>
      <c r="J16" s="59"/>
      <c r="K16" s="59"/>
      <c r="L16" s="59"/>
    </row>
    <row r="17" spans="1:12" ht="13" x14ac:dyDescent="0.15">
      <c r="A17" s="11" t="b">
        <v>0</v>
      </c>
      <c r="B17" s="11" t="s">
        <v>1376</v>
      </c>
      <c r="C17" s="59"/>
      <c r="D17" s="11" t="b">
        <v>0</v>
      </c>
      <c r="E17" s="11" t="s">
        <v>1377</v>
      </c>
      <c r="F17" s="59"/>
      <c r="G17" s="68"/>
      <c r="H17" s="59"/>
      <c r="I17" s="59"/>
      <c r="J17" s="59"/>
      <c r="K17" s="59"/>
      <c r="L17" s="59"/>
    </row>
    <row r="18" spans="1:12" ht="13" x14ac:dyDescent="0.15">
      <c r="A18" s="11" t="b">
        <v>0</v>
      </c>
      <c r="B18" s="11" t="s">
        <v>1378</v>
      </c>
      <c r="C18" s="59"/>
      <c r="D18" s="11" t="b">
        <v>0</v>
      </c>
      <c r="E18" s="11" t="s">
        <v>1379</v>
      </c>
      <c r="F18" s="59"/>
      <c r="G18" s="59"/>
      <c r="H18" s="59"/>
      <c r="I18" s="59"/>
      <c r="J18" s="59"/>
      <c r="K18" s="59"/>
      <c r="L18" s="59"/>
    </row>
    <row r="19" spans="1:12" ht="13" x14ac:dyDescent="0.15">
      <c r="A19" s="11" t="b">
        <v>0</v>
      </c>
      <c r="B19" s="11" t="s">
        <v>1380</v>
      </c>
      <c r="C19" s="59"/>
      <c r="D19" s="11" t="b">
        <v>0</v>
      </c>
      <c r="E19" s="11" t="s">
        <v>1381</v>
      </c>
      <c r="F19" s="59"/>
      <c r="G19" s="59"/>
      <c r="H19" s="59"/>
      <c r="I19" s="59"/>
      <c r="J19" s="59"/>
      <c r="K19" s="59"/>
      <c r="L19" s="59"/>
    </row>
    <row r="20" spans="1:12" ht="13" x14ac:dyDescent="0.15">
      <c r="A20" s="11" t="b">
        <v>0</v>
      </c>
      <c r="B20" s="11" t="s">
        <v>1382</v>
      </c>
      <c r="C20" s="59"/>
      <c r="D20" s="11" t="b">
        <v>0</v>
      </c>
      <c r="E20" s="11" t="s">
        <v>1383</v>
      </c>
      <c r="F20" s="59"/>
      <c r="G20" s="59"/>
      <c r="H20" s="59"/>
      <c r="I20" s="59"/>
      <c r="J20" s="59"/>
      <c r="K20" s="59"/>
      <c r="L20" s="59"/>
    </row>
    <row r="21" spans="1:12" ht="13" x14ac:dyDescent="0.15">
      <c r="A21" s="11" t="b">
        <v>0</v>
      </c>
      <c r="B21" s="11" t="s">
        <v>1384</v>
      </c>
      <c r="C21" s="59"/>
      <c r="D21" s="11" t="b">
        <v>0</v>
      </c>
      <c r="E21" s="11" t="s">
        <v>1385</v>
      </c>
      <c r="F21" s="59"/>
      <c r="G21" s="59"/>
      <c r="H21" s="59"/>
      <c r="I21" s="59"/>
      <c r="J21" s="59"/>
      <c r="K21" s="59"/>
      <c r="L21" s="59"/>
    </row>
    <row r="22" spans="1:12" ht="13" x14ac:dyDescent="0.15">
      <c r="A22" s="11" t="b">
        <v>0</v>
      </c>
      <c r="B22" s="11" t="s">
        <v>1386</v>
      </c>
      <c r="C22" s="59"/>
      <c r="D22" s="11" t="b">
        <v>0</v>
      </c>
      <c r="E22" s="11" t="s">
        <v>1387</v>
      </c>
      <c r="F22" s="59"/>
      <c r="G22" s="59"/>
      <c r="H22" s="59"/>
      <c r="I22" s="59"/>
      <c r="J22" s="59"/>
      <c r="K22" s="59"/>
      <c r="L22" s="59"/>
    </row>
    <row r="23" spans="1:12" ht="13" x14ac:dyDescent="0.15">
      <c r="A23" s="11" t="b">
        <v>0</v>
      </c>
      <c r="B23" s="11" t="s">
        <v>1388</v>
      </c>
      <c r="C23" s="59"/>
      <c r="D23" s="11" t="b">
        <v>0</v>
      </c>
      <c r="E23" s="11" t="s">
        <v>1389</v>
      </c>
      <c r="F23" s="59"/>
      <c r="G23" s="59"/>
      <c r="H23" s="59"/>
      <c r="I23" s="59"/>
      <c r="J23" s="59"/>
      <c r="K23" s="59"/>
      <c r="L23" s="59"/>
    </row>
    <row r="24" spans="1:12" ht="13" x14ac:dyDescent="0.15">
      <c r="A24" s="11" t="b">
        <v>0</v>
      </c>
      <c r="B24" s="11" t="s">
        <v>1390</v>
      </c>
      <c r="C24" s="59"/>
      <c r="D24" s="11" t="b">
        <v>0</v>
      </c>
      <c r="E24" s="11" t="s">
        <v>1391</v>
      </c>
      <c r="F24" s="59"/>
      <c r="G24" s="59"/>
      <c r="H24" s="59"/>
      <c r="I24" s="59"/>
      <c r="J24" s="59"/>
      <c r="K24" s="59"/>
      <c r="L24" s="59"/>
    </row>
    <row r="25" spans="1:12" ht="13" x14ac:dyDescent="0.15">
      <c r="A25" s="11" t="b">
        <v>0</v>
      </c>
      <c r="B25" s="11" t="s">
        <v>1392</v>
      </c>
      <c r="C25" s="59"/>
      <c r="D25" s="11" t="b">
        <v>0</v>
      </c>
      <c r="E25" s="11" t="s">
        <v>1393</v>
      </c>
      <c r="F25" s="59"/>
      <c r="G25" s="59"/>
      <c r="H25" s="59"/>
      <c r="I25" s="59"/>
      <c r="J25" s="59"/>
      <c r="K25" s="59"/>
      <c r="L25" s="59"/>
    </row>
    <row r="26" spans="1:12" ht="13" x14ac:dyDescent="0.15">
      <c r="A26" s="11" t="b">
        <v>0</v>
      </c>
      <c r="B26" s="11" t="s">
        <v>1394</v>
      </c>
      <c r="C26" s="59"/>
      <c r="D26" s="11" t="b">
        <v>0</v>
      </c>
      <c r="E26" s="11" t="s">
        <v>1395</v>
      </c>
      <c r="F26" s="59"/>
      <c r="G26" s="59"/>
      <c r="H26" s="59"/>
      <c r="I26" s="59"/>
      <c r="J26" s="59"/>
      <c r="K26" s="59"/>
      <c r="L26" s="59"/>
    </row>
    <row r="27" spans="1:12" ht="13" x14ac:dyDescent="0.15">
      <c r="A27" s="11" t="b">
        <v>0</v>
      </c>
      <c r="B27" s="11" t="s">
        <v>1396</v>
      </c>
      <c r="C27" s="59"/>
      <c r="D27" s="11" t="b">
        <v>0</v>
      </c>
      <c r="E27" s="11" t="s">
        <v>1397</v>
      </c>
      <c r="F27" s="59"/>
      <c r="G27" s="59"/>
      <c r="H27" s="59"/>
      <c r="I27" s="59"/>
      <c r="J27" s="59"/>
      <c r="K27" s="59"/>
      <c r="L27" s="59"/>
    </row>
    <row r="28" spans="1:12" ht="13" x14ac:dyDescent="0.15">
      <c r="A28" s="11" t="b">
        <v>0</v>
      </c>
      <c r="B28" s="11" t="s">
        <v>1398</v>
      </c>
      <c r="C28" s="59"/>
      <c r="D28" s="11" t="b">
        <v>0</v>
      </c>
      <c r="E28" s="11" t="s">
        <v>1399</v>
      </c>
      <c r="F28" s="59"/>
      <c r="G28" s="59"/>
      <c r="H28" s="59"/>
      <c r="I28" s="59"/>
      <c r="J28" s="59"/>
      <c r="K28" s="59"/>
      <c r="L28" s="59"/>
    </row>
    <row r="29" spans="1:12" ht="13" x14ac:dyDescent="0.15">
      <c r="A29" s="11" t="b">
        <v>0</v>
      </c>
      <c r="B29" s="11" t="s">
        <v>1400</v>
      </c>
      <c r="C29" s="59"/>
      <c r="D29" s="11" t="b">
        <v>0</v>
      </c>
      <c r="E29" s="11" t="s">
        <v>1401</v>
      </c>
      <c r="F29" s="59"/>
      <c r="G29" s="59"/>
      <c r="H29" s="59"/>
      <c r="I29" s="59"/>
      <c r="J29" s="59"/>
      <c r="K29" s="59"/>
      <c r="L29" s="59"/>
    </row>
    <row r="30" spans="1:12" ht="13" x14ac:dyDescent="0.15">
      <c r="A30" s="11" t="b">
        <v>0</v>
      </c>
      <c r="B30" s="11" t="s">
        <v>1402</v>
      </c>
      <c r="C30" s="59"/>
      <c r="D30" s="67"/>
      <c r="E30" s="59"/>
      <c r="F30" s="59"/>
      <c r="G30" s="59"/>
      <c r="H30" s="59"/>
      <c r="I30" s="59"/>
      <c r="J30" s="59"/>
      <c r="K30" s="59"/>
      <c r="L30" s="59"/>
    </row>
    <row r="31" spans="1:12" ht="13" x14ac:dyDescent="0.15">
      <c r="A31" s="11" t="b">
        <v>0</v>
      </c>
      <c r="B31" s="11" t="s">
        <v>1403</v>
      </c>
      <c r="C31" s="59"/>
      <c r="D31" s="68"/>
      <c r="E31" s="59"/>
      <c r="F31" s="59"/>
      <c r="G31" s="59"/>
      <c r="H31" s="59"/>
      <c r="I31" s="59"/>
      <c r="J31" s="59"/>
      <c r="K31" s="59"/>
      <c r="L31" s="59"/>
    </row>
    <row r="32" spans="1:12" ht="13" x14ac:dyDescent="0.15">
      <c r="A32" s="11" t="b">
        <v>0</v>
      </c>
      <c r="B32" s="11" t="s">
        <v>1404</v>
      </c>
      <c r="C32" s="59"/>
      <c r="D32" s="59"/>
      <c r="E32" s="59"/>
      <c r="F32" s="59"/>
      <c r="G32" s="59"/>
      <c r="H32" s="59"/>
      <c r="I32" s="59"/>
      <c r="J32" s="59"/>
      <c r="K32" s="59"/>
      <c r="L32" s="59"/>
    </row>
    <row r="33" spans="1:12" ht="13" x14ac:dyDescent="0.15">
      <c r="A33" s="11" t="b">
        <v>0</v>
      </c>
      <c r="B33" s="11" t="s">
        <v>1405</v>
      </c>
      <c r="C33" s="59"/>
      <c r="D33" s="59"/>
      <c r="E33" s="59"/>
      <c r="F33" s="59"/>
      <c r="G33" s="59"/>
      <c r="H33" s="59"/>
      <c r="I33" s="59"/>
      <c r="J33" s="59"/>
      <c r="K33" s="59"/>
      <c r="L33" s="59"/>
    </row>
    <row r="34" spans="1:12" ht="13" x14ac:dyDescent="0.15">
      <c r="A34" s="11" t="b">
        <v>0</v>
      </c>
      <c r="B34" s="11" t="s">
        <v>1406</v>
      </c>
      <c r="C34" s="59"/>
      <c r="D34" s="59"/>
      <c r="E34" s="59"/>
      <c r="F34" s="59"/>
      <c r="G34" s="59"/>
      <c r="H34" s="59"/>
      <c r="I34" s="59"/>
      <c r="J34" s="59"/>
      <c r="K34" s="59"/>
      <c r="L34" s="59"/>
    </row>
    <row r="35" spans="1:12" ht="13" x14ac:dyDescent="0.15">
      <c r="A35" s="11" t="b">
        <v>0</v>
      </c>
      <c r="B35" s="11" t="s">
        <v>1407</v>
      </c>
      <c r="C35" s="59"/>
      <c r="D35" s="59"/>
      <c r="E35" s="59"/>
      <c r="F35" s="59"/>
      <c r="G35" s="59"/>
      <c r="H35" s="59"/>
      <c r="I35" s="59"/>
      <c r="J35" s="59"/>
      <c r="K35" s="59"/>
      <c r="L35" s="59"/>
    </row>
    <row r="36" spans="1:12" ht="13" x14ac:dyDescent="0.15">
      <c r="A36" s="11" t="b">
        <v>0</v>
      </c>
      <c r="B36" s="11" t="s">
        <v>1408</v>
      </c>
      <c r="C36" s="59"/>
      <c r="D36" s="59"/>
      <c r="E36" s="59"/>
      <c r="F36" s="59"/>
      <c r="G36" s="59"/>
      <c r="H36" s="59"/>
      <c r="I36" s="59"/>
      <c r="J36" s="59"/>
      <c r="K36" s="59"/>
      <c r="L36" s="59"/>
    </row>
    <row r="37" spans="1:12" ht="13" x14ac:dyDescent="0.15">
      <c r="A37" s="11" t="b">
        <v>0</v>
      </c>
      <c r="B37" s="11" t="s">
        <v>1409</v>
      </c>
      <c r="C37" s="59"/>
      <c r="D37" s="59"/>
      <c r="E37" s="59"/>
      <c r="F37" s="59"/>
      <c r="G37" s="59"/>
      <c r="H37" s="59"/>
      <c r="I37" s="59"/>
      <c r="J37" s="59"/>
      <c r="K37" s="59"/>
      <c r="L37" s="59"/>
    </row>
    <row r="38" spans="1:12" ht="13" x14ac:dyDescent="0.15">
      <c r="A38" s="11" t="b">
        <v>0</v>
      </c>
      <c r="B38" s="11" t="s">
        <v>1410</v>
      </c>
      <c r="C38" s="59"/>
      <c r="D38" s="59"/>
      <c r="E38" s="59"/>
      <c r="F38" s="59"/>
      <c r="G38" s="59"/>
      <c r="H38" s="59"/>
      <c r="I38" s="59"/>
      <c r="J38" s="59"/>
      <c r="K38" s="59"/>
      <c r="L38" s="59"/>
    </row>
    <row r="39" spans="1:12" ht="13" x14ac:dyDescent="0.15">
      <c r="A39" s="11" t="b">
        <v>0</v>
      </c>
      <c r="B39" s="11" t="s">
        <v>1411</v>
      </c>
      <c r="C39" s="59"/>
      <c r="D39" s="59"/>
      <c r="E39" s="59"/>
      <c r="F39" s="59"/>
      <c r="G39" s="59"/>
      <c r="H39" s="59"/>
      <c r="I39" s="59"/>
      <c r="J39" s="59"/>
      <c r="K39" s="59"/>
      <c r="L39" s="59"/>
    </row>
    <row r="40" spans="1:12" ht="13" x14ac:dyDescent="0.15">
      <c r="A40" s="11" t="b">
        <v>0</v>
      </c>
      <c r="B40" s="11" t="s">
        <v>1412</v>
      </c>
      <c r="C40" s="59"/>
      <c r="D40" s="59"/>
      <c r="E40" s="59"/>
      <c r="F40" s="59"/>
      <c r="G40" s="59"/>
      <c r="H40" s="59"/>
      <c r="I40" s="59"/>
      <c r="J40" s="59"/>
      <c r="K40" s="59"/>
      <c r="L40" s="59"/>
    </row>
    <row r="41" spans="1:12" ht="13" x14ac:dyDescent="0.15">
      <c r="A41" s="11" t="b">
        <v>0</v>
      </c>
      <c r="B41" s="11" t="s">
        <v>1413</v>
      </c>
      <c r="C41" s="59"/>
      <c r="D41" s="59"/>
      <c r="E41" s="59"/>
      <c r="F41" s="59"/>
      <c r="G41" s="59"/>
      <c r="H41" s="59"/>
      <c r="I41" s="59"/>
      <c r="J41" s="59"/>
      <c r="K41" s="59"/>
      <c r="L41" s="59"/>
    </row>
    <row r="42" spans="1:12" ht="13" x14ac:dyDescent="0.15">
      <c r="A42" s="11" t="b">
        <v>0</v>
      </c>
      <c r="B42" s="11" t="s">
        <v>1414</v>
      </c>
      <c r="C42" s="59"/>
      <c r="D42" s="59"/>
      <c r="E42" s="59"/>
      <c r="F42" s="59"/>
      <c r="G42" s="59"/>
      <c r="H42" s="59"/>
      <c r="I42" s="59"/>
      <c r="J42" s="59"/>
      <c r="K42" s="59"/>
      <c r="L42" s="59"/>
    </row>
    <row r="43" spans="1:12" ht="13" x14ac:dyDescent="0.15">
      <c r="A43" s="11" t="b">
        <v>0</v>
      </c>
      <c r="B43" s="11" t="s">
        <v>1415</v>
      </c>
      <c r="C43" s="59"/>
      <c r="D43" s="59"/>
      <c r="E43" s="59"/>
      <c r="F43" s="59"/>
      <c r="G43" s="59"/>
      <c r="H43" s="59"/>
      <c r="I43" s="59"/>
      <c r="J43" s="59"/>
      <c r="K43" s="59"/>
      <c r="L43" s="59"/>
    </row>
    <row r="44" spans="1:12" ht="13" x14ac:dyDescent="0.15">
      <c r="A44" s="11" t="b">
        <v>0</v>
      </c>
      <c r="B44" s="11" t="s">
        <v>1416</v>
      </c>
      <c r="C44" s="59"/>
      <c r="D44" s="59"/>
      <c r="E44" s="59"/>
      <c r="F44" s="59"/>
      <c r="G44" s="59"/>
      <c r="H44" s="59"/>
      <c r="I44" s="59"/>
      <c r="J44" s="59"/>
      <c r="K44" s="59"/>
      <c r="L44" s="59"/>
    </row>
    <row r="45" spans="1:12" ht="13" x14ac:dyDescent="0.15">
      <c r="A45" s="11" t="b">
        <v>0</v>
      </c>
      <c r="B45" s="11" t="s">
        <v>1417</v>
      </c>
      <c r="C45" s="59"/>
      <c r="D45" s="59"/>
      <c r="E45" s="59"/>
      <c r="F45" s="59"/>
      <c r="G45" s="59"/>
      <c r="H45" s="59"/>
      <c r="I45" s="59"/>
      <c r="J45" s="59"/>
      <c r="K45" s="59"/>
      <c r="L45" s="59"/>
    </row>
    <row r="46" spans="1:12" ht="13" x14ac:dyDescent="0.15">
      <c r="A46" s="11" t="b">
        <v>0</v>
      </c>
      <c r="B46" s="11" t="s">
        <v>1418</v>
      </c>
      <c r="C46" s="59"/>
      <c r="D46" s="59"/>
      <c r="E46" s="59"/>
      <c r="F46" s="59"/>
      <c r="G46" s="59"/>
      <c r="H46" s="59"/>
      <c r="I46" s="59"/>
      <c r="J46" s="59"/>
      <c r="K46" s="59"/>
      <c r="L46" s="59"/>
    </row>
    <row r="47" spans="1:12" ht="13" x14ac:dyDescent="0.15">
      <c r="A47" s="11" t="b">
        <v>0</v>
      </c>
      <c r="B47" s="11" t="s">
        <v>1419</v>
      </c>
      <c r="C47" s="59"/>
      <c r="D47" s="59"/>
      <c r="E47" s="59"/>
      <c r="F47" s="59"/>
      <c r="G47" s="59"/>
      <c r="H47" s="59"/>
      <c r="I47" s="59"/>
      <c r="J47" s="59"/>
      <c r="K47" s="59"/>
      <c r="L47" s="59"/>
    </row>
    <row r="48" spans="1:12" ht="13" x14ac:dyDescent="0.15">
      <c r="A48" s="11" t="b">
        <v>0</v>
      </c>
      <c r="B48" s="11" t="s">
        <v>1420</v>
      </c>
      <c r="C48" s="59"/>
      <c r="D48" s="59"/>
      <c r="E48" s="59"/>
      <c r="F48" s="59"/>
      <c r="G48" s="59"/>
      <c r="H48" s="59"/>
      <c r="I48" s="59"/>
      <c r="J48" s="59"/>
      <c r="K48" s="59"/>
      <c r="L48" s="59"/>
    </row>
    <row r="49" spans="1:12" ht="13" x14ac:dyDescent="0.15">
      <c r="A49" s="11" t="b">
        <v>0</v>
      </c>
      <c r="B49" s="11" t="s">
        <v>1421</v>
      </c>
      <c r="C49" s="59"/>
      <c r="D49" s="59"/>
      <c r="E49" s="59"/>
      <c r="F49" s="59"/>
      <c r="G49" s="59"/>
      <c r="H49" s="59"/>
      <c r="I49" s="59"/>
      <c r="J49" s="59"/>
      <c r="K49" s="59"/>
      <c r="L49" s="59"/>
    </row>
    <row r="50" spans="1:12" ht="13" x14ac:dyDescent="0.15">
      <c r="A50" s="11" t="b">
        <v>0</v>
      </c>
      <c r="B50" s="11" t="s">
        <v>1422</v>
      </c>
      <c r="C50" s="59"/>
      <c r="D50" s="59"/>
      <c r="E50" s="59"/>
      <c r="F50" s="59"/>
      <c r="G50" s="59"/>
      <c r="H50" s="59"/>
      <c r="I50" s="59"/>
      <c r="J50" s="59"/>
      <c r="K50" s="59"/>
      <c r="L50" s="59"/>
    </row>
    <row r="51" spans="1:12" ht="13" x14ac:dyDescent="0.15">
      <c r="A51" s="11" t="b">
        <v>0</v>
      </c>
      <c r="B51" s="11" t="s">
        <v>1423</v>
      </c>
      <c r="C51" s="59"/>
      <c r="D51" s="59"/>
      <c r="E51" s="59"/>
      <c r="F51" s="59"/>
      <c r="G51" s="59"/>
      <c r="H51" s="59"/>
      <c r="I51" s="59"/>
      <c r="J51" s="59"/>
      <c r="K51" s="59"/>
      <c r="L51" s="59"/>
    </row>
    <row r="52" spans="1:12" ht="13" x14ac:dyDescent="0.15">
      <c r="A52" s="67"/>
      <c r="B52" s="59"/>
      <c r="C52" s="59"/>
      <c r="D52" s="59"/>
      <c r="E52" s="59"/>
      <c r="F52" s="59"/>
      <c r="G52" s="59"/>
      <c r="H52" s="59"/>
      <c r="I52" s="59"/>
      <c r="J52" s="59"/>
      <c r="K52" s="59"/>
      <c r="L52" s="59"/>
    </row>
    <row r="53" spans="1:12" ht="17.25" customHeight="1" x14ac:dyDescent="0.15"/>
    <row r="54" spans="1:12" ht="17.25" customHeight="1" x14ac:dyDescent="0.15"/>
    <row r="55" spans="1:12" ht="17.25" customHeight="1" x14ac:dyDescent="0.15"/>
    <row r="56" spans="1:12" ht="17.25" customHeight="1" x14ac:dyDescent="0.15"/>
    <row r="57" spans="1:12" ht="17.25" customHeight="1" x14ac:dyDescent="0.15"/>
    <row r="58" spans="1:12" ht="17.25" customHeight="1" x14ac:dyDescent="0.15"/>
    <row r="59" spans="1:12" ht="17.25" customHeight="1" x14ac:dyDescent="0.15"/>
    <row r="60" spans="1:12" ht="17.25" customHeight="1" x14ac:dyDescent="0.15"/>
    <row r="61" spans="1:12" ht="17.25" customHeight="1" x14ac:dyDescent="0.15"/>
    <row r="62" spans="1:12" ht="17.25" customHeight="1" x14ac:dyDescent="0.15"/>
    <row r="63" spans="1:12" ht="17.25" customHeight="1" x14ac:dyDescent="0.15"/>
    <row r="64" spans="1:12"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sheetData>
  <mergeCells count="16">
    <mergeCell ref="D30:F30"/>
    <mergeCell ref="D31:F52"/>
    <mergeCell ref="B1:L1"/>
    <mergeCell ref="A2:B2"/>
    <mergeCell ref="C2:C51"/>
    <mergeCell ref="D2:E2"/>
    <mergeCell ref="F2:F29"/>
    <mergeCell ref="G2:H2"/>
    <mergeCell ref="I2:I15"/>
    <mergeCell ref="A52:C52"/>
    <mergeCell ref="J2:K2"/>
    <mergeCell ref="L2:L4"/>
    <mergeCell ref="J5:L5"/>
    <mergeCell ref="J6:L52"/>
    <mergeCell ref="G16:I16"/>
    <mergeCell ref="G17:I52"/>
  </mergeCell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49"/>
  <sheetViews>
    <sheetView workbookViewId="0"/>
  </sheetViews>
  <sheetFormatPr baseColWidth="10" defaultColWidth="12.6640625" defaultRowHeight="15.75" customHeight="1" x14ac:dyDescent="0.15"/>
  <cols>
    <col min="1" max="1" width="4.6640625" customWidth="1"/>
    <col min="2" max="2" width="25.6640625" customWidth="1"/>
    <col min="3" max="3" width="3.1640625" customWidth="1"/>
    <col min="4" max="4" width="3.83203125" customWidth="1"/>
    <col min="5" max="5" width="28.1640625" customWidth="1"/>
    <col min="6" max="6" width="3.6640625" customWidth="1"/>
    <col min="7" max="7" width="4.1640625" customWidth="1"/>
    <col min="8" max="8" width="20.1640625" customWidth="1"/>
    <col min="9" max="9" width="4" customWidth="1"/>
    <col min="10" max="10" width="4.6640625" customWidth="1"/>
    <col min="11" max="11" width="24.5" customWidth="1"/>
  </cols>
  <sheetData>
    <row r="1" spans="1:11" ht="15.75" customHeight="1" x14ac:dyDescent="0.15">
      <c r="A1" s="91" t="s">
        <v>1424</v>
      </c>
      <c r="B1" s="59"/>
      <c r="C1" s="59"/>
      <c r="D1" s="59"/>
      <c r="E1" s="59"/>
      <c r="F1" s="59"/>
      <c r="G1" s="59"/>
      <c r="H1" s="59"/>
      <c r="I1" s="59"/>
      <c r="J1" s="59"/>
      <c r="K1" s="59"/>
    </row>
    <row r="2" spans="1:11" ht="15.75" customHeight="1" x14ac:dyDescent="0.15">
      <c r="A2" s="59"/>
      <c r="B2" s="59"/>
      <c r="C2" s="59"/>
      <c r="D2" s="59"/>
      <c r="E2" s="59"/>
      <c r="F2" s="59"/>
      <c r="G2" s="59"/>
      <c r="H2" s="59"/>
      <c r="I2" s="59"/>
      <c r="J2" s="59"/>
      <c r="K2" s="59"/>
    </row>
    <row r="3" spans="1:11" ht="15.75" customHeight="1" x14ac:dyDescent="0.15">
      <c r="A3" s="93" t="s">
        <v>1425</v>
      </c>
      <c r="B3" s="59"/>
      <c r="D3" s="93" t="s">
        <v>1426</v>
      </c>
      <c r="E3" s="59"/>
      <c r="G3" s="93" t="s">
        <v>1427</v>
      </c>
      <c r="H3" s="59"/>
      <c r="J3" s="93" t="s">
        <v>1428</v>
      </c>
      <c r="K3" s="59"/>
    </row>
    <row r="4" spans="1:11" ht="15.75" customHeight="1" x14ac:dyDescent="0.15">
      <c r="B4" s="11" t="s">
        <v>1429</v>
      </c>
      <c r="E4" s="11" t="s">
        <v>1430</v>
      </c>
      <c r="H4" s="11" t="s">
        <v>1431</v>
      </c>
      <c r="K4" s="11" t="s">
        <v>1432</v>
      </c>
    </row>
    <row r="5" spans="1:11" ht="15.75" customHeight="1" x14ac:dyDescent="0.15">
      <c r="B5" s="11" t="s">
        <v>1433</v>
      </c>
      <c r="E5" s="11" t="s">
        <v>1434</v>
      </c>
      <c r="H5" s="11" t="s">
        <v>1435</v>
      </c>
      <c r="K5" s="11" t="s">
        <v>1436</v>
      </c>
    </row>
    <row r="6" spans="1:11" ht="15.75" customHeight="1" x14ac:dyDescent="0.15">
      <c r="B6" s="11" t="s">
        <v>1437</v>
      </c>
      <c r="E6" s="11" t="s">
        <v>1438</v>
      </c>
      <c r="H6" s="11" t="s">
        <v>1439</v>
      </c>
      <c r="K6" s="11" t="s">
        <v>1440</v>
      </c>
    </row>
    <row r="7" spans="1:11" ht="15.75" customHeight="1" x14ac:dyDescent="0.15">
      <c r="B7" s="11" t="s">
        <v>1441</v>
      </c>
      <c r="E7" s="11" t="s">
        <v>1442</v>
      </c>
      <c r="H7" s="11" t="s">
        <v>1443</v>
      </c>
      <c r="K7" s="11" t="s">
        <v>1444</v>
      </c>
    </row>
    <row r="8" spans="1:11" ht="15.75" customHeight="1" x14ac:dyDescent="0.15">
      <c r="B8" s="11" t="s">
        <v>1445</v>
      </c>
      <c r="E8" s="11" t="s">
        <v>1446</v>
      </c>
      <c r="H8" s="11" t="s">
        <v>1447</v>
      </c>
      <c r="K8" s="11" t="s">
        <v>1448</v>
      </c>
    </row>
    <row r="9" spans="1:11" ht="15.75" customHeight="1" x14ac:dyDescent="0.15">
      <c r="B9" s="11" t="s">
        <v>1449</v>
      </c>
      <c r="E9" s="11" t="s">
        <v>1450</v>
      </c>
      <c r="H9" s="11" t="s">
        <v>1451</v>
      </c>
      <c r="K9" s="11" t="s">
        <v>1452</v>
      </c>
    </row>
    <row r="10" spans="1:11" ht="15.75" customHeight="1" x14ac:dyDescent="0.15">
      <c r="B10" s="11" t="s">
        <v>1453</v>
      </c>
      <c r="E10" s="11" t="s">
        <v>1454</v>
      </c>
      <c r="H10" s="11" t="s">
        <v>1455</v>
      </c>
      <c r="K10" s="11" t="s">
        <v>1456</v>
      </c>
    </row>
    <row r="11" spans="1:11" ht="15.75" customHeight="1" x14ac:dyDescent="0.15">
      <c r="B11" s="11" t="s">
        <v>1457</v>
      </c>
      <c r="E11" s="11" t="s">
        <v>1458</v>
      </c>
      <c r="H11" s="11" t="s">
        <v>1459</v>
      </c>
      <c r="K11" s="11" t="s">
        <v>1460</v>
      </c>
    </row>
    <row r="12" spans="1:11" ht="15.75" customHeight="1" x14ac:dyDescent="0.15">
      <c r="B12" s="11" t="s">
        <v>1461</v>
      </c>
      <c r="E12" s="11" t="s">
        <v>1462</v>
      </c>
      <c r="H12" s="11" t="s">
        <v>1463</v>
      </c>
      <c r="K12" s="11" t="s">
        <v>1464</v>
      </c>
    </row>
    <row r="13" spans="1:11" ht="15.75" customHeight="1" x14ac:dyDescent="0.15">
      <c r="B13" s="11" t="s">
        <v>1465</v>
      </c>
      <c r="E13" s="11" t="s">
        <v>1466</v>
      </c>
      <c r="H13" s="11" t="s">
        <v>1467</v>
      </c>
      <c r="K13" s="11" t="s">
        <v>1468</v>
      </c>
    </row>
    <row r="14" spans="1:11" ht="15.75" customHeight="1" x14ac:dyDescent="0.15">
      <c r="B14" s="11" t="s">
        <v>1469</v>
      </c>
      <c r="E14" s="11" t="s">
        <v>1470</v>
      </c>
      <c r="H14" s="11" t="s">
        <v>1471</v>
      </c>
      <c r="K14" s="11" t="s">
        <v>1472</v>
      </c>
    </row>
    <row r="15" spans="1:11" ht="15.75" customHeight="1" x14ac:dyDescent="0.15">
      <c r="B15" s="11" t="s">
        <v>1473</v>
      </c>
      <c r="E15" s="11" t="s">
        <v>1474</v>
      </c>
      <c r="H15" s="11" t="s">
        <v>1475</v>
      </c>
      <c r="K15" s="11" t="s">
        <v>1476</v>
      </c>
    </row>
    <row r="16" spans="1:11" ht="15.75" customHeight="1" x14ac:dyDescent="0.15">
      <c r="B16" s="11" t="s">
        <v>1477</v>
      </c>
      <c r="E16" s="11" t="s">
        <v>1478</v>
      </c>
      <c r="H16" s="11" t="s">
        <v>1479</v>
      </c>
      <c r="K16" s="11" t="s">
        <v>1480</v>
      </c>
    </row>
    <row r="17" spans="2:8" ht="15.75" customHeight="1" x14ac:dyDescent="0.15">
      <c r="B17" s="11" t="s">
        <v>1481</v>
      </c>
      <c r="E17" s="11" t="s">
        <v>1482</v>
      </c>
      <c r="H17" s="11" t="s">
        <v>1483</v>
      </c>
    </row>
    <row r="18" spans="2:8" ht="15.75" customHeight="1" x14ac:dyDescent="0.15">
      <c r="B18" s="11" t="s">
        <v>1484</v>
      </c>
      <c r="E18" s="11" t="s">
        <v>1485</v>
      </c>
      <c r="H18" s="11" t="s">
        <v>1486</v>
      </c>
    </row>
    <row r="19" spans="2:8" ht="15.75" customHeight="1" x14ac:dyDescent="0.15">
      <c r="B19" s="11" t="s">
        <v>1487</v>
      </c>
      <c r="E19" s="11" t="s">
        <v>1488</v>
      </c>
      <c r="H19" s="11" t="s">
        <v>1489</v>
      </c>
    </row>
    <row r="20" spans="2:8" ht="15.75" customHeight="1" x14ac:dyDescent="0.15">
      <c r="B20" s="11" t="s">
        <v>1490</v>
      </c>
      <c r="E20" s="11" t="s">
        <v>1491</v>
      </c>
      <c r="H20" s="11" t="s">
        <v>1492</v>
      </c>
    </row>
    <row r="21" spans="2:8" ht="15.75" customHeight="1" x14ac:dyDescent="0.15">
      <c r="B21" s="11" t="s">
        <v>1493</v>
      </c>
      <c r="E21" s="11" t="s">
        <v>1494</v>
      </c>
      <c r="H21" s="11" t="s">
        <v>1495</v>
      </c>
    </row>
    <row r="22" spans="2:8" ht="15.75" customHeight="1" x14ac:dyDescent="0.15">
      <c r="B22" s="11" t="s">
        <v>1496</v>
      </c>
      <c r="E22" s="11" t="s">
        <v>1497</v>
      </c>
      <c r="H22" s="11" t="s">
        <v>1498</v>
      </c>
    </row>
    <row r="23" spans="2:8" ht="15.75" customHeight="1" x14ac:dyDescent="0.15">
      <c r="B23" s="11" t="s">
        <v>1499</v>
      </c>
      <c r="E23" s="11" t="s">
        <v>1500</v>
      </c>
      <c r="H23" s="11" t="s">
        <v>1501</v>
      </c>
    </row>
    <row r="24" spans="2:8" ht="15.75" customHeight="1" x14ac:dyDescent="0.15">
      <c r="B24" s="11" t="s">
        <v>1502</v>
      </c>
      <c r="E24" s="11" t="s">
        <v>1503</v>
      </c>
      <c r="H24" s="11" t="s">
        <v>1504</v>
      </c>
    </row>
    <row r="25" spans="2:8" ht="15.75" customHeight="1" x14ac:dyDescent="0.15">
      <c r="B25" s="11" t="s">
        <v>1505</v>
      </c>
      <c r="E25" s="11" t="s">
        <v>1506</v>
      </c>
      <c r="H25" s="11" t="s">
        <v>1507</v>
      </c>
    </row>
    <row r="26" spans="2:8" ht="15.75" customHeight="1" x14ac:dyDescent="0.15">
      <c r="B26" s="11" t="s">
        <v>1508</v>
      </c>
      <c r="E26" s="46" t="s">
        <v>1509</v>
      </c>
      <c r="H26" s="11" t="s">
        <v>1510</v>
      </c>
    </row>
    <row r="27" spans="2:8" ht="15.75" customHeight="1" x14ac:dyDescent="0.15">
      <c r="B27" s="11" t="s">
        <v>1511</v>
      </c>
      <c r="H27" s="11" t="s">
        <v>1512</v>
      </c>
    </row>
    <row r="28" spans="2:8" ht="15.75" customHeight="1" x14ac:dyDescent="0.15">
      <c r="B28" s="11" t="s">
        <v>1513</v>
      </c>
      <c r="H28" s="11" t="s">
        <v>1514</v>
      </c>
    </row>
    <row r="29" spans="2:8" ht="15.75" customHeight="1" x14ac:dyDescent="0.15">
      <c r="B29" s="11" t="s">
        <v>1515</v>
      </c>
      <c r="H29" s="11" t="s">
        <v>1516</v>
      </c>
    </row>
    <row r="30" spans="2:8" ht="15.75" customHeight="1" x14ac:dyDescent="0.15">
      <c r="B30" s="11" t="s">
        <v>1517</v>
      </c>
      <c r="H30" s="11" t="s">
        <v>1518</v>
      </c>
    </row>
    <row r="31" spans="2:8" ht="15.75" customHeight="1" x14ac:dyDescent="0.15">
      <c r="B31" s="11" t="s">
        <v>1519</v>
      </c>
      <c r="H31" s="11" t="s">
        <v>1520</v>
      </c>
    </row>
    <row r="32" spans="2:8" ht="15.75" customHeight="1" x14ac:dyDescent="0.15">
      <c r="B32" s="11" t="s">
        <v>1521</v>
      </c>
      <c r="H32" s="11" t="s">
        <v>1522</v>
      </c>
    </row>
    <row r="33" spans="2:8" ht="15.75" customHeight="1" x14ac:dyDescent="0.15">
      <c r="B33" s="11" t="s">
        <v>1523</v>
      </c>
      <c r="H33" s="11" t="s">
        <v>1524</v>
      </c>
    </row>
    <row r="34" spans="2:8" ht="15.75" customHeight="1" x14ac:dyDescent="0.15">
      <c r="B34" s="11" t="s">
        <v>1525</v>
      </c>
      <c r="H34" s="11" t="s">
        <v>1526</v>
      </c>
    </row>
    <row r="35" spans="2:8" ht="15.75" customHeight="1" x14ac:dyDescent="0.15">
      <c r="B35" s="11" t="s">
        <v>1527</v>
      </c>
      <c r="H35" s="11" t="s">
        <v>1528</v>
      </c>
    </row>
    <row r="36" spans="2:8" ht="15.75" customHeight="1" x14ac:dyDescent="0.15">
      <c r="H36" s="11" t="s">
        <v>1529</v>
      </c>
    </row>
    <row r="37" spans="2:8" ht="15.75" customHeight="1" x14ac:dyDescent="0.15">
      <c r="H37" s="11" t="s">
        <v>1530</v>
      </c>
    </row>
    <row r="38" spans="2:8" ht="15.75" customHeight="1" x14ac:dyDescent="0.15">
      <c r="H38" s="11" t="s">
        <v>1531</v>
      </c>
    </row>
    <row r="39" spans="2:8" ht="15.75" customHeight="1" x14ac:dyDescent="0.15">
      <c r="H39" s="11" t="s">
        <v>1532</v>
      </c>
    </row>
    <row r="40" spans="2:8" ht="15.75" customHeight="1" x14ac:dyDescent="0.15">
      <c r="H40" s="11" t="s">
        <v>1533</v>
      </c>
    </row>
    <row r="41" spans="2:8" ht="15.75" customHeight="1" x14ac:dyDescent="0.15">
      <c r="H41" s="11" t="s">
        <v>1534</v>
      </c>
    </row>
    <row r="42" spans="2:8" ht="15.75" customHeight="1" x14ac:dyDescent="0.15">
      <c r="H42" s="11" t="s">
        <v>1535</v>
      </c>
    </row>
    <row r="43" spans="2:8" ht="15.75" customHeight="1" x14ac:dyDescent="0.15">
      <c r="H43" s="11" t="s">
        <v>1536</v>
      </c>
    </row>
    <row r="44" spans="2:8" ht="15.75" customHeight="1" x14ac:dyDescent="0.15">
      <c r="H44" s="11" t="s">
        <v>1537</v>
      </c>
    </row>
    <row r="45" spans="2:8" ht="15.75" customHeight="1" x14ac:dyDescent="0.15">
      <c r="H45" s="11" t="s">
        <v>1538</v>
      </c>
    </row>
    <row r="46" spans="2:8" ht="15.75" customHeight="1" x14ac:dyDescent="0.15">
      <c r="H46" s="11" t="s">
        <v>1539</v>
      </c>
    </row>
    <row r="47" spans="2:8" ht="15.75" customHeight="1" x14ac:dyDescent="0.15">
      <c r="H47" s="11" t="s">
        <v>1540</v>
      </c>
    </row>
    <row r="48" spans="2:8" ht="15.75" customHeight="1" x14ac:dyDescent="0.15">
      <c r="H48" s="11" t="s">
        <v>1541</v>
      </c>
    </row>
    <row r="49" spans="8:8" ht="15.75" customHeight="1" x14ac:dyDescent="0.15">
      <c r="H49" s="11" t="s">
        <v>1542</v>
      </c>
    </row>
  </sheetData>
  <mergeCells count="5">
    <mergeCell ref="A1:K2"/>
    <mergeCell ref="A3:B3"/>
    <mergeCell ref="D3:E3"/>
    <mergeCell ref="G3:H3"/>
    <mergeCell ref="J3:K3"/>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99"/>
  <sheetViews>
    <sheetView workbookViewId="0"/>
  </sheetViews>
  <sheetFormatPr baseColWidth="10" defaultColWidth="12.6640625" defaultRowHeight="15.75" customHeight="1" x14ac:dyDescent="0.15"/>
  <cols>
    <col min="1" max="1" width="6.6640625" customWidth="1"/>
    <col min="2" max="2" width="32.1640625" customWidth="1"/>
    <col min="3" max="3" width="3" customWidth="1"/>
    <col min="4" max="4" width="6.83203125" customWidth="1"/>
    <col min="5" max="5" width="34.1640625" customWidth="1"/>
    <col min="6" max="6" width="3" customWidth="1"/>
    <col min="7" max="7" width="5.83203125" customWidth="1"/>
    <col min="8" max="8" width="29.83203125" customWidth="1"/>
    <col min="9" max="9" width="3.1640625" customWidth="1"/>
    <col min="10" max="10" width="5.5" customWidth="1"/>
    <col min="11" max="11" width="17.1640625" customWidth="1"/>
    <col min="12" max="12" width="3.1640625" customWidth="1"/>
  </cols>
  <sheetData>
    <row r="1" spans="1:12" ht="27.75" customHeight="1" x14ac:dyDescent="0.15">
      <c r="A1" s="22">
        <f ca="1">IFERROR(__xludf.DUMMYFUNCTION("COUNTIFS(FLATTEN(A3:A98,D3:D27,G3:G15,J3:J5),TRUE)/COUNTA(A3:A98,D3:D27,G3:G15,J3:J5)"),0)</f>
        <v>0</v>
      </c>
      <c r="B1" s="91" t="s">
        <v>1543</v>
      </c>
      <c r="C1" s="59"/>
      <c r="D1" s="59"/>
      <c r="E1" s="59"/>
      <c r="F1" s="59"/>
      <c r="G1" s="59"/>
      <c r="H1" s="59"/>
      <c r="I1" s="59"/>
      <c r="J1" s="59"/>
      <c r="K1" s="59"/>
      <c r="L1" s="59"/>
    </row>
    <row r="2" spans="1:12" ht="19.5" customHeight="1" x14ac:dyDescent="0.15">
      <c r="A2" s="93" t="s">
        <v>1544</v>
      </c>
      <c r="B2" s="59"/>
      <c r="C2" s="89"/>
      <c r="D2" s="93" t="s">
        <v>781</v>
      </c>
      <c r="E2" s="59"/>
      <c r="F2" s="89"/>
      <c r="G2" s="93" t="s">
        <v>1545</v>
      </c>
      <c r="H2" s="59"/>
      <c r="I2" s="89"/>
      <c r="J2" s="93" t="s">
        <v>1330</v>
      </c>
      <c r="K2" s="59"/>
      <c r="L2" s="7"/>
    </row>
    <row r="3" spans="1:12" ht="13" x14ac:dyDescent="0.15">
      <c r="A3" s="11" t="b">
        <v>0</v>
      </c>
      <c r="B3" s="11" t="s">
        <v>1546</v>
      </c>
      <c r="C3" s="59"/>
      <c r="D3" s="11" t="b">
        <v>0</v>
      </c>
      <c r="E3" s="11" t="s">
        <v>1547</v>
      </c>
      <c r="F3" s="59"/>
      <c r="G3" s="11" t="b">
        <v>0</v>
      </c>
      <c r="H3" s="11" t="s">
        <v>1548</v>
      </c>
      <c r="I3" s="59"/>
      <c r="J3" s="11" t="b">
        <v>0</v>
      </c>
      <c r="K3" s="11" t="s">
        <v>1549</v>
      </c>
      <c r="L3" s="7"/>
    </row>
    <row r="4" spans="1:12" ht="13" x14ac:dyDescent="0.15">
      <c r="A4" s="11" t="b">
        <v>0</v>
      </c>
      <c r="B4" s="11" t="s">
        <v>1550</v>
      </c>
      <c r="C4" s="59"/>
      <c r="D4" s="11" t="b">
        <v>0</v>
      </c>
      <c r="E4" s="11" t="s">
        <v>1551</v>
      </c>
      <c r="F4" s="59"/>
      <c r="G4" s="11" t="b">
        <v>0</v>
      </c>
      <c r="H4" s="11" t="s">
        <v>1552</v>
      </c>
      <c r="I4" s="59"/>
      <c r="J4" s="11" t="b">
        <v>0</v>
      </c>
      <c r="K4" s="11" t="s">
        <v>1553</v>
      </c>
      <c r="L4" s="7"/>
    </row>
    <row r="5" spans="1:12" ht="13" x14ac:dyDescent="0.15">
      <c r="A5" s="11" t="b">
        <v>0</v>
      </c>
      <c r="B5" s="11" t="s">
        <v>1554</v>
      </c>
      <c r="C5" s="59"/>
      <c r="D5" s="11" t="b">
        <v>0</v>
      </c>
      <c r="E5" s="11" t="s">
        <v>1555</v>
      </c>
      <c r="F5" s="59"/>
      <c r="G5" s="11" t="b">
        <v>0</v>
      </c>
      <c r="H5" s="11" t="s">
        <v>1556</v>
      </c>
      <c r="I5" s="59"/>
      <c r="J5" s="11" t="b">
        <v>0</v>
      </c>
      <c r="K5" s="11" t="s">
        <v>1557</v>
      </c>
      <c r="L5" s="7"/>
    </row>
    <row r="6" spans="1:12" ht="13" x14ac:dyDescent="0.15">
      <c r="A6" s="11" t="b">
        <v>0</v>
      </c>
      <c r="B6" s="11" t="s">
        <v>1558</v>
      </c>
      <c r="C6" s="59"/>
      <c r="D6" s="11" t="b">
        <v>0</v>
      </c>
      <c r="E6" s="11" t="s">
        <v>1559</v>
      </c>
      <c r="F6" s="59"/>
      <c r="G6" s="11" t="b">
        <v>0</v>
      </c>
      <c r="H6" s="11" t="s">
        <v>1560</v>
      </c>
      <c r="I6" s="59"/>
      <c r="J6" s="7"/>
      <c r="K6" s="7"/>
      <c r="L6" s="7"/>
    </row>
    <row r="7" spans="1:12" ht="13" x14ac:dyDescent="0.15">
      <c r="A7" s="11" t="b">
        <v>0</v>
      </c>
      <c r="B7" s="11" t="s">
        <v>1561</v>
      </c>
      <c r="C7" s="59"/>
      <c r="D7" s="11" t="b">
        <v>0</v>
      </c>
      <c r="E7" s="11" t="s">
        <v>1562</v>
      </c>
      <c r="F7" s="59"/>
      <c r="G7" s="11" t="b">
        <v>0</v>
      </c>
      <c r="H7" s="11" t="s">
        <v>1563</v>
      </c>
      <c r="I7" s="59"/>
      <c r="J7" s="68"/>
      <c r="K7" s="59"/>
      <c r="L7" s="59"/>
    </row>
    <row r="8" spans="1:12" ht="13" x14ac:dyDescent="0.15">
      <c r="A8" s="11" t="b">
        <v>0</v>
      </c>
      <c r="B8" s="11" t="s">
        <v>1564</v>
      </c>
      <c r="C8" s="59"/>
      <c r="D8" s="11" t="b">
        <v>0</v>
      </c>
      <c r="E8" s="11" t="s">
        <v>1565</v>
      </c>
      <c r="F8" s="59"/>
      <c r="G8" s="11" t="b">
        <v>0</v>
      </c>
      <c r="H8" s="11" t="s">
        <v>1566</v>
      </c>
      <c r="I8" s="59"/>
      <c r="J8" s="59"/>
      <c r="K8" s="59"/>
      <c r="L8" s="59"/>
    </row>
    <row r="9" spans="1:12" ht="13" x14ac:dyDescent="0.15">
      <c r="A9" s="11" t="b">
        <v>0</v>
      </c>
      <c r="B9" s="11" t="s">
        <v>1567</v>
      </c>
      <c r="C9" s="59"/>
      <c r="D9" s="11" t="b">
        <v>0</v>
      </c>
      <c r="E9" s="11" t="s">
        <v>1568</v>
      </c>
      <c r="F9" s="59"/>
      <c r="G9" s="11" t="b">
        <v>0</v>
      </c>
      <c r="H9" s="11" t="s">
        <v>1569</v>
      </c>
      <c r="I9" s="59"/>
      <c r="J9" s="59"/>
      <c r="K9" s="59"/>
      <c r="L9" s="59"/>
    </row>
    <row r="10" spans="1:12" ht="13" x14ac:dyDescent="0.15">
      <c r="A10" s="11" t="b">
        <v>0</v>
      </c>
      <c r="B10" s="11" t="s">
        <v>1570</v>
      </c>
      <c r="C10" s="59"/>
      <c r="D10" s="11" t="b">
        <v>0</v>
      </c>
      <c r="E10" s="11" t="s">
        <v>1571</v>
      </c>
      <c r="F10" s="59"/>
      <c r="G10" s="11" t="b">
        <v>0</v>
      </c>
      <c r="H10" s="11" t="s">
        <v>1572</v>
      </c>
      <c r="I10" s="59"/>
      <c r="J10" s="59"/>
      <c r="K10" s="59"/>
      <c r="L10" s="59"/>
    </row>
    <row r="11" spans="1:12" ht="13" x14ac:dyDescent="0.15">
      <c r="A11" s="11" t="b">
        <v>0</v>
      </c>
      <c r="B11" s="11" t="s">
        <v>1573</v>
      </c>
      <c r="C11" s="59"/>
      <c r="D11" s="11" t="b">
        <v>0</v>
      </c>
      <c r="E11" s="11" t="s">
        <v>1574</v>
      </c>
      <c r="F11" s="59"/>
      <c r="G11" s="11" t="b">
        <v>0</v>
      </c>
      <c r="H11" s="11" t="s">
        <v>1575</v>
      </c>
      <c r="I11" s="59"/>
      <c r="J11" s="59"/>
      <c r="K11" s="59"/>
      <c r="L11" s="59"/>
    </row>
    <row r="12" spans="1:12" ht="13" x14ac:dyDescent="0.15">
      <c r="A12" s="11" t="b">
        <v>0</v>
      </c>
      <c r="B12" s="11" t="s">
        <v>1576</v>
      </c>
      <c r="C12" s="59"/>
      <c r="D12" s="11" t="b">
        <v>0</v>
      </c>
      <c r="E12" s="11" t="s">
        <v>1577</v>
      </c>
      <c r="F12" s="59"/>
      <c r="G12" s="11" t="b">
        <v>0</v>
      </c>
      <c r="H12" s="11" t="s">
        <v>1578</v>
      </c>
      <c r="I12" s="59"/>
      <c r="J12" s="59"/>
      <c r="K12" s="59"/>
      <c r="L12" s="59"/>
    </row>
    <row r="13" spans="1:12" ht="13" x14ac:dyDescent="0.15">
      <c r="A13" s="11" t="b">
        <v>0</v>
      </c>
      <c r="B13" s="11" t="s">
        <v>1579</v>
      </c>
      <c r="C13" s="59"/>
      <c r="D13" s="11" t="b">
        <v>0</v>
      </c>
      <c r="E13" s="11" t="s">
        <v>1580</v>
      </c>
      <c r="F13" s="59"/>
      <c r="G13" s="11" t="b">
        <v>0</v>
      </c>
      <c r="H13" s="11" t="s">
        <v>1581</v>
      </c>
      <c r="I13" s="59"/>
      <c r="J13" s="59"/>
      <c r="K13" s="59"/>
      <c r="L13" s="59"/>
    </row>
    <row r="14" spans="1:12" ht="13" x14ac:dyDescent="0.15">
      <c r="A14" s="11" t="b">
        <v>0</v>
      </c>
      <c r="B14" s="11" t="s">
        <v>1582</v>
      </c>
      <c r="C14" s="59"/>
      <c r="D14" s="11" t="b">
        <v>0</v>
      </c>
      <c r="E14" s="11" t="s">
        <v>1583</v>
      </c>
      <c r="F14" s="59"/>
      <c r="G14" s="11" t="b">
        <v>0</v>
      </c>
      <c r="H14" s="11" t="s">
        <v>1584</v>
      </c>
      <c r="I14" s="59"/>
      <c r="J14" s="59"/>
      <c r="K14" s="59"/>
      <c r="L14" s="59"/>
    </row>
    <row r="15" spans="1:12" ht="13" x14ac:dyDescent="0.15">
      <c r="A15" s="11" t="b">
        <v>0</v>
      </c>
      <c r="B15" s="11" t="s">
        <v>1585</v>
      </c>
      <c r="C15" s="59"/>
      <c r="D15" s="11" t="b">
        <v>0</v>
      </c>
      <c r="E15" s="11" t="s">
        <v>1586</v>
      </c>
      <c r="F15" s="59"/>
      <c r="G15" s="11" t="b">
        <v>0</v>
      </c>
      <c r="H15" s="11" t="s">
        <v>1587</v>
      </c>
      <c r="I15" s="59"/>
      <c r="J15" s="59"/>
      <c r="K15" s="59"/>
      <c r="L15" s="59"/>
    </row>
    <row r="16" spans="1:12" ht="13" x14ac:dyDescent="0.15">
      <c r="A16" s="11" t="b">
        <v>0</v>
      </c>
      <c r="B16" s="11" t="s">
        <v>1588</v>
      </c>
      <c r="C16" s="59"/>
      <c r="D16" s="11" t="b">
        <v>0</v>
      </c>
      <c r="E16" s="11" t="s">
        <v>1589</v>
      </c>
      <c r="F16" s="59"/>
      <c r="G16" s="11" t="b">
        <v>0</v>
      </c>
      <c r="H16" s="11" t="s">
        <v>1590</v>
      </c>
      <c r="I16" s="59"/>
      <c r="J16" s="59"/>
      <c r="K16" s="59"/>
      <c r="L16" s="59"/>
    </row>
    <row r="17" spans="1:12" ht="13" x14ac:dyDescent="0.15">
      <c r="A17" s="11" t="b">
        <v>0</v>
      </c>
      <c r="B17" s="11" t="s">
        <v>1591</v>
      </c>
      <c r="C17" s="59"/>
      <c r="D17" s="11" t="b">
        <v>0</v>
      </c>
      <c r="E17" s="11" t="s">
        <v>1592</v>
      </c>
      <c r="F17" s="59"/>
      <c r="G17" s="11" t="b">
        <v>0</v>
      </c>
      <c r="H17" s="39" t="s">
        <v>1593</v>
      </c>
      <c r="I17" s="59"/>
      <c r="J17" s="59"/>
      <c r="K17" s="59"/>
      <c r="L17" s="59"/>
    </row>
    <row r="18" spans="1:12" ht="13" x14ac:dyDescent="0.15">
      <c r="A18" s="11" t="b">
        <v>0</v>
      </c>
      <c r="B18" s="11" t="s">
        <v>1594</v>
      </c>
      <c r="C18" s="59"/>
      <c r="D18" s="11" t="b">
        <v>0</v>
      </c>
      <c r="E18" s="11" t="s">
        <v>1595</v>
      </c>
      <c r="F18" s="59"/>
      <c r="G18" s="11" t="b">
        <v>0</v>
      </c>
      <c r="H18" s="39" t="s">
        <v>1596</v>
      </c>
      <c r="I18" s="59"/>
      <c r="J18" s="59"/>
      <c r="K18" s="59"/>
      <c r="L18" s="59"/>
    </row>
    <row r="19" spans="1:12" ht="13" x14ac:dyDescent="0.15">
      <c r="A19" s="11" t="b">
        <v>0</v>
      </c>
      <c r="B19" s="11" t="s">
        <v>1597</v>
      </c>
      <c r="C19" s="59"/>
      <c r="D19" s="11" t="b">
        <v>0</v>
      </c>
      <c r="E19" s="11" t="s">
        <v>1598</v>
      </c>
      <c r="F19" s="59"/>
      <c r="G19" s="67"/>
      <c r="H19" s="59"/>
      <c r="I19" s="59"/>
      <c r="J19" s="59"/>
      <c r="K19" s="59"/>
      <c r="L19" s="59"/>
    </row>
    <row r="20" spans="1:12" ht="13" x14ac:dyDescent="0.15">
      <c r="A20" s="11" t="b">
        <v>0</v>
      </c>
      <c r="B20" s="11" t="s">
        <v>1599</v>
      </c>
      <c r="C20" s="59"/>
      <c r="D20" s="11" t="b">
        <v>0</v>
      </c>
      <c r="E20" s="11" t="s">
        <v>1600</v>
      </c>
      <c r="F20" s="59"/>
      <c r="G20" s="68"/>
      <c r="H20" s="59"/>
      <c r="I20" s="59"/>
      <c r="J20" s="59"/>
      <c r="K20" s="59"/>
      <c r="L20" s="59"/>
    </row>
    <row r="21" spans="1:12" ht="13" x14ac:dyDescent="0.15">
      <c r="A21" s="11" t="b">
        <v>0</v>
      </c>
      <c r="B21" s="11" t="s">
        <v>1601</v>
      </c>
      <c r="C21" s="59"/>
      <c r="D21" s="11" t="b">
        <v>0</v>
      </c>
      <c r="E21" s="11" t="s">
        <v>1602</v>
      </c>
      <c r="F21" s="59"/>
      <c r="G21" s="59"/>
      <c r="H21" s="59"/>
      <c r="I21" s="59"/>
      <c r="J21" s="59"/>
      <c r="K21" s="59"/>
      <c r="L21" s="59"/>
    </row>
    <row r="22" spans="1:12" ht="13" x14ac:dyDescent="0.15">
      <c r="A22" s="11" t="b">
        <v>0</v>
      </c>
      <c r="B22" s="11" t="s">
        <v>1603</v>
      </c>
      <c r="C22" s="59"/>
      <c r="D22" s="11" t="b">
        <v>0</v>
      </c>
      <c r="E22" s="11" t="s">
        <v>1604</v>
      </c>
      <c r="F22" s="59"/>
      <c r="G22" s="59"/>
      <c r="H22" s="59"/>
      <c r="I22" s="59"/>
      <c r="J22" s="59"/>
      <c r="K22" s="59"/>
      <c r="L22" s="59"/>
    </row>
    <row r="23" spans="1:12" ht="13" x14ac:dyDescent="0.15">
      <c r="A23" s="11" t="b">
        <v>0</v>
      </c>
      <c r="B23" s="11" t="s">
        <v>1605</v>
      </c>
      <c r="C23" s="59"/>
      <c r="D23" s="11" t="b">
        <v>0</v>
      </c>
      <c r="E23" s="11" t="s">
        <v>1606</v>
      </c>
      <c r="F23" s="59"/>
      <c r="G23" s="59"/>
      <c r="H23" s="59"/>
      <c r="I23" s="59"/>
      <c r="J23" s="59"/>
      <c r="K23" s="59"/>
      <c r="L23" s="59"/>
    </row>
    <row r="24" spans="1:12" ht="13" x14ac:dyDescent="0.15">
      <c r="A24" s="11" t="b">
        <v>0</v>
      </c>
      <c r="B24" s="11" t="s">
        <v>1607</v>
      </c>
      <c r="C24" s="59"/>
      <c r="D24" s="11" t="b">
        <v>0</v>
      </c>
      <c r="E24" s="11" t="s">
        <v>1608</v>
      </c>
      <c r="F24" s="59"/>
      <c r="G24" s="59"/>
      <c r="H24" s="59"/>
      <c r="I24" s="59"/>
      <c r="J24" s="59"/>
      <c r="K24" s="59"/>
      <c r="L24" s="59"/>
    </row>
    <row r="25" spans="1:12" ht="13" x14ac:dyDescent="0.15">
      <c r="A25" s="11" t="b">
        <v>0</v>
      </c>
      <c r="B25" s="11" t="s">
        <v>1609</v>
      </c>
      <c r="C25" s="59"/>
      <c r="D25" s="11" t="b">
        <v>0</v>
      </c>
      <c r="E25" s="11" t="s">
        <v>1610</v>
      </c>
      <c r="F25" s="59"/>
      <c r="G25" s="59"/>
      <c r="H25" s="59"/>
      <c r="I25" s="59"/>
      <c r="J25" s="59"/>
      <c r="K25" s="59"/>
      <c r="L25" s="59"/>
    </row>
    <row r="26" spans="1:12" ht="13" x14ac:dyDescent="0.15">
      <c r="A26" s="11" t="b">
        <v>0</v>
      </c>
      <c r="B26" s="11" t="s">
        <v>1611</v>
      </c>
      <c r="C26" s="59"/>
      <c r="D26" s="11" t="b">
        <v>0</v>
      </c>
      <c r="E26" s="11" t="s">
        <v>1612</v>
      </c>
      <c r="F26" s="59"/>
      <c r="G26" s="59"/>
      <c r="H26" s="59"/>
      <c r="I26" s="59"/>
      <c r="J26" s="59"/>
      <c r="K26" s="59"/>
      <c r="L26" s="59"/>
    </row>
    <row r="27" spans="1:12" ht="13" x14ac:dyDescent="0.15">
      <c r="A27" s="11" t="b">
        <v>0</v>
      </c>
      <c r="B27" s="11" t="s">
        <v>1613</v>
      </c>
      <c r="C27" s="59"/>
      <c r="D27" s="11" t="b">
        <v>0</v>
      </c>
      <c r="E27" s="11" t="s">
        <v>1614</v>
      </c>
      <c r="F27" s="59"/>
      <c r="G27" s="59"/>
      <c r="H27" s="59"/>
      <c r="I27" s="59"/>
      <c r="J27" s="59"/>
      <c r="K27" s="59"/>
      <c r="L27" s="59"/>
    </row>
    <row r="28" spans="1:12" ht="13" x14ac:dyDescent="0.15">
      <c r="A28" s="11" t="b">
        <v>0</v>
      </c>
      <c r="B28" s="11" t="s">
        <v>1615</v>
      </c>
      <c r="C28" s="59"/>
      <c r="D28" s="7"/>
      <c r="E28" s="7"/>
      <c r="F28" s="59"/>
      <c r="G28" s="59"/>
      <c r="H28" s="59"/>
      <c r="I28" s="59"/>
      <c r="J28" s="59"/>
      <c r="K28" s="59"/>
      <c r="L28" s="59"/>
    </row>
    <row r="29" spans="1:12" ht="13" x14ac:dyDescent="0.15">
      <c r="A29" s="11" t="b">
        <v>0</v>
      </c>
      <c r="B29" s="11" t="s">
        <v>1616</v>
      </c>
      <c r="C29" s="59"/>
      <c r="D29" s="68"/>
      <c r="E29" s="59"/>
      <c r="F29" s="59"/>
      <c r="G29" s="59"/>
      <c r="H29" s="59"/>
      <c r="I29" s="59"/>
      <c r="J29" s="59"/>
      <c r="K29" s="59"/>
      <c r="L29" s="59"/>
    </row>
    <row r="30" spans="1:12" ht="13" x14ac:dyDescent="0.15">
      <c r="A30" s="11" t="b">
        <v>0</v>
      </c>
      <c r="B30" s="11" t="s">
        <v>1617</v>
      </c>
      <c r="C30" s="59"/>
      <c r="D30" s="59"/>
      <c r="E30" s="59"/>
      <c r="F30" s="59"/>
      <c r="G30" s="59"/>
      <c r="H30" s="59"/>
      <c r="I30" s="59"/>
      <c r="J30" s="59"/>
      <c r="K30" s="59"/>
      <c r="L30" s="59"/>
    </row>
    <row r="31" spans="1:12" ht="13" x14ac:dyDescent="0.15">
      <c r="A31" s="11" t="b">
        <v>0</v>
      </c>
      <c r="B31" s="11" t="s">
        <v>1618</v>
      </c>
      <c r="C31" s="59"/>
      <c r="D31" s="59"/>
      <c r="E31" s="59"/>
      <c r="F31" s="59"/>
      <c r="G31" s="59"/>
      <c r="H31" s="59"/>
      <c r="I31" s="59"/>
      <c r="J31" s="59"/>
      <c r="K31" s="59"/>
      <c r="L31" s="59"/>
    </row>
    <row r="32" spans="1:12" ht="13" x14ac:dyDescent="0.15">
      <c r="A32" s="11" t="b">
        <v>0</v>
      </c>
      <c r="B32" s="11" t="s">
        <v>1619</v>
      </c>
      <c r="C32" s="59"/>
      <c r="D32" s="59"/>
      <c r="E32" s="59"/>
      <c r="F32" s="59"/>
      <c r="G32" s="59"/>
      <c r="H32" s="59"/>
      <c r="I32" s="59"/>
      <c r="J32" s="59"/>
      <c r="K32" s="59"/>
      <c r="L32" s="59"/>
    </row>
    <row r="33" spans="1:12" ht="13" x14ac:dyDescent="0.15">
      <c r="A33" s="11" t="b">
        <v>0</v>
      </c>
      <c r="B33" s="11" t="s">
        <v>1620</v>
      </c>
      <c r="C33" s="59"/>
      <c r="D33" s="59"/>
      <c r="E33" s="59"/>
      <c r="F33" s="59"/>
      <c r="G33" s="59"/>
      <c r="H33" s="59"/>
      <c r="I33" s="59"/>
      <c r="J33" s="59"/>
      <c r="K33" s="59"/>
      <c r="L33" s="59"/>
    </row>
    <row r="34" spans="1:12" ht="13" x14ac:dyDescent="0.15">
      <c r="A34" s="11" t="b">
        <v>0</v>
      </c>
      <c r="B34" s="11" t="s">
        <v>1621</v>
      </c>
      <c r="C34" s="59"/>
      <c r="D34" s="59"/>
      <c r="E34" s="59"/>
      <c r="F34" s="59"/>
      <c r="G34" s="59"/>
      <c r="H34" s="59"/>
      <c r="I34" s="59"/>
      <c r="J34" s="59"/>
      <c r="K34" s="59"/>
      <c r="L34" s="59"/>
    </row>
    <row r="35" spans="1:12" ht="13" x14ac:dyDescent="0.15">
      <c r="A35" s="11" t="b">
        <v>0</v>
      </c>
      <c r="B35" s="11" t="s">
        <v>1622</v>
      </c>
      <c r="C35" s="59"/>
      <c r="D35" s="59"/>
      <c r="E35" s="59"/>
      <c r="F35" s="59"/>
      <c r="G35" s="59"/>
      <c r="H35" s="59"/>
      <c r="I35" s="59"/>
      <c r="J35" s="59"/>
      <c r="K35" s="59"/>
      <c r="L35" s="59"/>
    </row>
    <row r="36" spans="1:12" ht="13" x14ac:dyDescent="0.15">
      <c r="A36" s="11" t="b">
        <v>0</v>
      </c>
      <c r="B36" s="11" t="s">
        <v>1623</v>
      </c>
      <c r="C36" s="59"/>
      <c r="D36" s="59"/>
      <c r="E36" s="59"/>
      <c r="F36" s="59"/>
      <c r="G36" s="59"/>
      <c r="H36" s="59"/>
      <c r="I36" s="59"/>
      <c r="J36" s="59"/>
      <c r="K36" s="59"/>
      <c r="L36" s="59"/>
    </row>
    <row r="37" spans="1:12" ht="13" x14ac:dyDescent="0.15">
      <c r="A37" s="11" t="b">
        <v>0</v>
      </c>
      <c r="B37" s="11" t="s">
        <v>1624</v>
      </c>
      <c r="C37" s="59"/>
      <c r="D37" s="59"/>
      <c r="E37" s="59"/>
      <c r="F37" s="59"/>
      <c r="G37" s="59"/>
      <c r="H37" s="59"/>
      <c r="I37" s="59"/>
      <c r="J37" s="59"/>
      <c r="K37" s="59"/>
      <c r="L37" s="59"/>
    </row>
    <row r="38" spans="1:12" ht="13" x14ac:dyDescent="0.15">
      <c r="A38" s="11" t="b">
        <v>0</v>
      </c>
      <c r="B38" s="11" t="s">
        <v>1625</v>
      </c>
      <c r="C38" s="59"/>
      <c r="D38" s="59"/>
      <c r="E38" s="59"/>
      <c r="F38" s="59"/>
      <c r="G38" s="59"/>
      <c r="H38" s="59"/>
      <c r="I38" s="59"/>
      <c r="J38" s="59"/>
      <c r="K38" s="59"/>
      <c r="L38" s="59"/>
    </row>
    <row r="39" spans="1:12" ht="13" x14ac:dyDescent="0.15">
      <c r="A39" s="11" t="b">
        <v>0</v>
      </c>
      <c r="B39" s="11" t="s">
        <v>1626</v>
      </c>
      <c r="C39" s="59"/>
      <c r="D39" s="59"/>
      <c r="E39" s="59"/>
      <c r="F39" s="59"/>
      <c r="G39" s="59"/>
      <c r="H39" s="59"/>
      <c r="I39" s="59"/>
      <c r="J39" s="59"/>
      <c r="K39" s="59"/>
      <c r="L39" s="59"/>
    </row>
    <row r="40" spans="1:12" ht="13" x14ac:dyDescent="0.15">
      <c r="A40" s="11" t="b">
        <v>0</v>
      </c>
      <c r="B40" s="11" t="s">
        <v>1627</v>
      </c>
      <c r="C40" s="59"/>
      <c r="D40" s="59"/>
      <c r="E40" s="59"/>
      <c r="F40" s="59"/>
      <c r="G40" s="59"/>
      <c r="H40" s="59"/>
      <c r="I40" s="59"/>
      <c r="J40" s="59"/>
      <c r="K40" s="59"/>
      <c r="L40" s="59"/>
    </row>
    <row r="41" spans="1:12" ht="13" x14ac:dyDescent="0.15">
      <c r="A41" s="11" t="b">
        <v>0</v>
      </c>
      <c r="B41" s="11" t="s">
        <v>1628</v>
      </c>
      <c r="C41" s="59"/>
      <c r="D41" s="59"/>
      <c r="E41" s="59"/>
      <c r="F41" s="59"/>
      <c r="G41" s="59"/>
      <c r="H41" s="59"/>
      <c r="I41" s="59"/>
      <c r="J41" s="59"/>
      <c r="K41" s="59"/>
      <c r="L41" s="59"/>
    </row>
    <row r="42" spans="1:12" ht="13" x14ac:dyDescent="0.15">
      <c r="A42" s="11" t="b">
        <v>0</v>
      </c>
      <c r="B42" s="11" t="s">
        <v>1629</v>
      </c>
      <c r="C42" s="59"/>
      <c r="D42" s="59"/>
      <c r="E42" s="59"/>
      <c r="F42" s="59"/>
      <c r="G42" s="59"/>
      <c r="H42" s="59"/>
      <c r="I42" s="59"/>
      <c r="J42" s="59"/>
      <c r="K42" s="59"/>
      <c r="L42" s="59"/>
    </row>
    <row r="43" spans="1:12" ht="13" x14ac:dyDescent="0.15">
      <c r="A43" s="11" t="b">
        <v>0</v>
      </c>
      <c r="B43" s="11" t="s">
        <v>1630</v>
      </c>
      <c r="C43" s="59"/>
      <c r="D43" s="59"/>
      <c r="E43" s="59"/>
      <c r="F43" s="59"/>
      <c r="G43" s="59"/>
      <c r="H43" s="59"/>
      <c r="I43" s="59"/>
      <c r="J43" s="59"/>
      <c r="K43" s="59"/>
      <c r="L43" s="59"/>
    </row>
    <row r="44" spans="1:12" ht="13" x14ac:dyDescent="0.15">
      <c r="A44" s="11" t="b">
        <v>0</v>
      </c>
      <c r="B44" s="11" t="s">
        <v>1631</v>
      </c>
      <c r="C44" s="59"/>
      <c r="D44" s="59"/>
      <c r="E44" s="59"/>
      <c r="F44" s="59"/>
      <c r="G44" s="59"/>
      <c r="H44" s="59"/>
      <c r="I44" s="59"/>
      <c r="J44" s="59"/>
      <c r="K44" s="59"/>
      <c r="L44" s="59"/>
    </row>
    <row r="45" spans="1:12" ht="13" x14ac:dyDescent="0.15">
      <c r="A45" s="11" t="b">
        <v>0</v>
      </c>
      <c r="B45" s="11" t="s">
        <v>1632</v>
      </c>
      <c r="C45" s="59"/>
      <c r="D45" s="59"/>
      <c r="E45" s="59"/>
      <c r="F45" s="59"/>
      <c r="G45" s="59"/>
      <c r="H45" s="59"/>
      <c r="I45" s="59"/>
      <c r="J45" s="59"/>
      <c r="K45" s="59"/>
      <c r="L45" s="59"/>
    </row>
    <row r="46" spans="1:12" ht="13" x14ac:dyDescent="0.15">
      <c r="A46" s="11" t="b">
        <v>0</v>
      </c>
      <c r="B46" s="11" t="s">
        <v>1633</v>
      </c>
      <c r="C46" s="59"/>
      <c r="D46" s="59"/>
      <c r="E46" s="59"/>
      <c r="F46" s="59"/>
      <c r="G46" s="59"/>
      <c r="H46" s="59"/>
      <c r="I46" s="59"/>
      <c r="J46" s="59"/>
      <c r="K46" s="59"/>
      <c r="L46" s="59"/>
    </row>
    <row r="47" spans="1:12" ht="13" x14ac:dyDescent="0.15">
      <c r="A47" s="11" t="b">
        <v>0</v>
      </c>
      <c r="B47" s="11" t="s">
        <v>1634</v>
      </c>
      <c r="C47" s="59"/>
      <c r="D47" s="59"/>
      <c r="E47" s="59"/>
      <c r="F47" s="59"/>
      <c r="G47" s="59"/>
      <c r="H47" s="59"/>
      <c r="I47" s="59"/>
      <c r="J47" s="59"/>
      <c r="K47" s="59"/>
      <c r="L47" s="59"/>
    </row>
    <row r="48" spans="1:12" ht="13" x14ac:dyDescent="0.15">
      <c r="A48" s="11" t="b">
        <v>0</v>
      </c>
      <c r="B48" s="11" t="s">
        <v>1635</v>
      </c>
      <c r="C48" s="59"/>
      <c r="D48" s="59"/>
      <c r="E48" s="59"/>
      <c r="F48" s="59"/>
      <c r="G48" s="59"/>
      <c r="H48" s="59"/>
      <c r="I48" s="59"/>
      <c r="J48" s="59"/>
      <c r="K48" s="59"/>
      <c r="L48" s="59"/>
    </row>
    <row r="49" spans="1:12" ht="13" x14ac:dyDescent="0.15">
      <c r="A49" s="11" t="b">
        <v>0</v>
      </c>
      <c r="B49" s="11" t="s">
        <v>1636</v>
      </c>
      <c r="C49" s="59"/>
      <c r="D49" s="59"/>
      <c r="E49" s="59"/>
      <c r="F49" s="59"/>
      <c r="G49" s="59"/>
      <c r="H49" s="59"/>
      <c r="I49" s="59"/>
      <c r="J49" s="59"/>
      <c r="K49" s="59"/>
      <c r="L49" s="59"/>
    </row>
    <row r="50" spans="1:12" ht="13" x14ac:dyDescent="0.15">
      <c r="A50" s="11" t="b">
        <v>0</v>
      </c>
      <c r="B50" s="11" t="s">
        <v>1637</v>
      </c>
      <c r="C50" s="59"/>
      <c r="D50" s="59"/>
      <c r="E50" s="59"/>
      <c r="F50" s="59"/>
      <c r="G50" s="59"/>
      <c r="H50" s="59"/>
      <c r="I50" s="59"/>
      <c r="J50" s="59"/>
      <c r="K50" s="59"/>
      <c r="L50" s="59"/>
    </row>
    <row r="51" spans="1:12" ht="13" x14ac:dyDescent="0.15">
      <c r="A51" s="11" t="b">
        <v>0</v>
      </c>
      <c r="B51" s="11" t="s">
        <v>1638</v>
      </c>
      <c r="C51" s="59"/>
      <c r="D51" s="59"/>
      <c r="E51" s="59"/>
      <c r="F51" s="59"/>
      <c r="G51" s="59"/>
      <c r="H51" s="59"/>
      <c r="I51" s="59"/>
      <c r="J51" s="59"/>
      <c r="K51" s="59"/>
      <c r="L51" s="59"/>
    </row>
    <row r="52" spans="1:12" ht="13" x14ac:dyDescent="0.15">
      <c r="A52" s="11" t="b">
        <v>0</v>
      </c>
      <c r="B52" s="11" t="s">
        <v>1639</v>
      </c>
      <c r="C52" s="59"/>
      <c r="D52" s="59"/>
      <c r="E52" s="59"/>
      <c r="F52" s="59"/>
      <c r="G52" s="59"/>
      <c r="H52" s="59"/>
      <c r="I52" s="59"/>
      <c r="J52" s="59"/>
      <c r="K52" s="59"/>
      <c r="L52" s="59"/>
    </row>
    <row r="53" spans="1:12" ht="13" x14ac:dyDescent="0.15">
      <c r="A53" s="11" t="b">
        <v>0</v>
      </c>
      <c r="B53" s="11" t="s">
        <v>1640</v>
      </c>
      <c r="C53" s="59"/>
      <c r="D53" s="59"/>
      <c r="E53" s="59"/>
      <c r="F53" s="59"/>
      <c r="G53" s="59"/>
      <c r="H53" s="59"/>
      <c r="I53" s="59"/>
      <c r="J53" s="59"/>
      <c r="K53" s="59"/>
      <c r="L53" s="59"/>
    </row>
    <row r="54" spans="1:12" ht="13" x14ac:dyDescent="0.15">
      <c r="A54" s="11" t="b">
        <v>0</v>
      </c>
      <c r="B54" s="11" t="s">
        <v>1641</v>
      </c>
      <c r="C54" s="59"/>
      <c r="D54" s="59"/>
      <c r="E54" s="59"/>
      <c r="F54" s="59"/>
      <c r="G54" s="59"/>
      <c r="H54" s="59"/>
      <c r="I54" s="59"/>
      <c r="J54" s="59"/>
      <c r="K54" s="59"/>
      <c r="L54" s="59"/>
    </row>
    <row r="55" spans="1:12" ht="13" x14ac:dyDescent="0.15">
      <c r="A55" s="11" t="b">
        <v>0</v>
      </c>
      <c r="B55" s="11" t="s">
        <v>1642</v>
      </c>
      <c r="C55" s="59"/>
      <c r="D55" s="59"/>
      <c r="E55" s="59"/>
      <c r="F55" s="59"/>
      <c r="G55" s="59"/>
      <c r="H55" s="59"/>
      <c r="I55" s="59"/>
      <c r="J55" s="59"/>
      <c r="K55" s="59"/>
      <c r="L55" s="59"/>
    </row>
    <row r="56" spans="1:12" ht="13" x14ac:dyDescent="0.15">
      <c r="A56" s="11" t="b">
        <v>0</v>
      </c>
      <c r="B56" s="11" t="s">
        <v>1643</v>
      </c>
      <c r="C56" s="59"/>
      <c r="D56" s="59"/>
      <c r="E56" s="59"/>
      <c r="F56" s="59"/>
      <c r="G56" s="59"/>
      <c r="H56" s="59"/>
      <c r="I56" s="59"/>
      <c r="J56" s="59"/>
      <c r="K56" s="59"/>
      <c r="L56" s="59"/>
    </row>
    <row r="57" spans="1:12" ht="13" x14ac:dyDescent="0.15">
      <c r="A57" s="11" t="b">
        <v>0</v>
      </c>
      <c r="B57" s="11" t="s">
        <v>1644</v>
      </c>
      <c r="C57" s="59"/>
      <c r="D57" s="59"/>
      <c r="E57" s="59"/>
      <c r="F57" s="59"/>
      <c r="G57" s="59"/>
      <c r="H57" s="59"/>
      <c r="I57" s="59"/>
      <c r="J57" s="59"/>
      <c r="K57" s="59"/>
      <c r="L57" s="59"/>
    </row>
    <row r="58" spans="1:12" ht="13" x14ac:dyDescent="0.15">
      <c r="A58" s="11" t="b">
        <v>0</v>
      </c>
      <c r="B58" s="11" t="s">
        <v>1645</v>
      </c>
      <c r="C58" s="59"/>
      <c r="D58" s="59"/>
      <c r="E58" s="59"/>
      <c r="F58" s="59"/>
      <c r="G58" s="59"/>
      <c r="H58" s="59"/>
      <c r="I58" s="59"/>
      <c r="J58" s="59"/>
      <c r="K58" s="59"/>
      <c r="L58" s="59"/>
    </row>
    <row r="59" spans="1:12" ht="13" x14ac:dyDescent="0.15">
      <c r="A59" s="11" t="b">
        <v>0</v>
      </c>
      <c r="B59" s="11" t="s">
        <v>1646</v>
      </c>
      <c r="C59" s="59"/>
      <c r="D59" s="59"/>
      <c r="E59" s="59"/>
      <c r="F59" s="59"/>
      <c r="G59" s="59"/>
      <c r="H59" s="59"/>
      <c r="I59" s="59"/>
      <c r="J59" s="59"/>
      <c r="K59" s="59"/>
      <c r="L59" s="59"/>
    </row>
    <row r="60" spans="1:12" ht="13" x14ac:dyDescent="0.15">
      <c r="A60" s="11" t="b">
        <v>0</v>
      </c>
      <c r="B60" s="11" t="s">
        <v>1647</v>
      </c>
      <c r="C60" s="59"/>
      <c r="D60" s="59"/>
      <c r="E60" s="59"/>
      <c r="F60" s="59"/>
      <c r="G60" s="59"/>
      <c r="H60" s="59"/>
      <c r="I60" s="59"/>
      <c r="J60" s="59"/>
      <c r="K60" s="59"/>
      <c r="L60" s="59"/>
    </row>
    <row r="61" spans="1:12" ht="13" x14ac:dyDescent="0.15">
      <c r="A61" s="11" t="b">
        <v>0</v>
      </c>
      <c r="B61" s="11" t="s">
        <v>1648</v>
      </c>
      <c r="C61" s="59"/>
      <c r="D61" s="59"/>
      <c r="E61" s="59"/>
      <c r="F61" s="59"/>
      <c r="G61" s="59"/>
      <c r="H61" s="59"/>
      <c r="I61" s="59"/>
      <c r="J61" s="59"/>
      <c r="K61" s="59"/>
      <c r="L61" s="59"/>
    </row>
    <row r="62" spans="1:12" ht="13" x14ac:dyDescent="0.15">
      <c r="A62" s="11" t="b">
        <v>0</v>
      </c>
      <c r="B62" s="11" t="s">
        <v>1649</v>
      </c>
      <c r="C62" s="59"/>
      <c r="D62" s="59"/>
      <c r="E62" s="59"/>
      <c r="F62" s="59"/>
      <c r="G62" s="59"/>
      <c r="H62" s="59"/>
      <c r="I62" s="59"/>
      <c r="J62" s="59"/>
      <c r="K62" s="59"/>
      <c r="L62" s="59"/>
    </row>
    <row r="63" spans="1:12" ht="13" x14ac:dyDescent="0.15">
      <c r="A63" s="11" t="b">
        <v>0</v>
      </c>
      <c r="B63" s="11" t="s">
        <v>1650</v>
      </c>
      <c r="C63" s="59"/>
      <c r="D63" s="59"/>
      <c r="E63" s="59"/>
      <c r="F63" s="59"/>
      <c r="G63" s="59"/>
      <c r="H63" s="59"/>
      <c r="I63" s="59"/>
      <c r="J63" s="59"/>
      <c r="K63" s="59"/>
      <c r="L63" s="59"/>
    </row>
    <row r="64" spans="1:12" ht="13" x14ac:dyDescent="0.15">
      <c r="A64" s="11" t="b">
        <v>0</v>
      </c>
      <c r="B64" s="11" t="s">
        <v>1651</v>
      </c>
      <c r="C64" s="59"/>
      <c r="D64" s="59"/>
      <c r="E64" s="59"/>
      <c r="F64" s="59"/>
      <c r="G64" s="59"/>
      <c r="H64" s="59"/>
      <c r="I64" s="59"/>
      <c r="J64" s="59"/>
      <c r="K64" s="59"/>
      <c r="L64" s="59"/>
    </row>
    <row r="65" spans="1:12" ht="13" x14ac:dyDescent="0.15">
      <c r="A65" s="11" t="b">
        <v>0</v>
      </c>
      <c r="B65" s="11" t="s">
        <v>1652</v>
      </c>
      <c r="C65" s="59"/>
      <c r="D65" s="59"/>
      <c r="E65" s="59"/>
      <c r="F65" s="59"/>
      <c r="G65" s="59"/>
      <c r="H65" s="59"/>
      <c r="I65" s="59"/>
      <c r="J65" s="59"/>
      <c r="K65" s="59"/>
      <c r="L65" s="59"/>
    </row>
    <row r="66" spans="1:12" ht="13" x14ac:dyDescent="0.15">
      <c r="A66" s="11" t="b">
        <v>0</v>
      </c>
      <c r="B66" s="11" t="s">
        <v>1653</v>
      </c>
      <c r="C66" s="59"/>
      <c r="D66" s="59"/>
      <c r="E66" s="59"/>
      <c r="F66" s="59"/>
      <c r="G66" s="59"/>
      <c r="H66" s="59"/>
      <c r="I66" s="59"/>
      <c r="J66" s="59"/>
      <c r="K66" s="59"/>
      <c r="L66" s="59"/>
    </row>
    <row r="67" spans="1:12" ht="13" x14ac:dyDescent="0.15">
      <c r="A67" s="11" t="b">
        <v>0</v>
      </c>
      <c r="B67" s="11" t="s">
        <v>1654</v>
      </c>
      <c r="C67" s="59"/>
      <c r="D67" s="59"/>
      <c r="E67" s="59"/>
      <c r="F67" s="59"/>
      <c r="G67" s="59"/>
      <c r="H67" s="59"/>
      <c r="I67" s="59"/>
      <c r="J67" s="59"/>
      <c r="K67" s="59"/>
      <c r="L67" s="59"/>
    </row>
    <row r="68" spans="1:12" ht="13" x14ac:dyDescent="0.15">
      <c r="A68" s="11" t="b">
        <v>0</v>
      </c>
      <c r="B68" s="11" t="s">
        <v>1655</v>
      </c>
      <c r="C68" s="59"/>
      <c r="D68" s="59"/>
      <c r="E68" s="59"/>
      <c r="F68" s="59"/>
      <c r="G68" s="59"/>
      <c r="H68" s="59"/>
      <c r="I68" s="59"/>
      <c r="J68" s="59"/>
      <c r="K68" s="59"/>
      <c r="L68" s="59"/>
    </row>
    <row r="69" spans="1:12" ht="13" x14ac:dyDescent="0.15">
      <c r="A69" s="11" t="b">
        <v>0</v>
      </c>
      <c r="B69" s="11" t="s">
        <v>1656</v>
      </c>
      <c r="C69" s="59"/>
      <c r="D69" s="59"/>
      <c r="E69" s="59"/>
      <c r="F69" s="59"/>
      <c r="G69" s="59"/>
      <c r="H69" s="59"/>
      <c r="I69" s="59"/>
      <c r="J69" s="59"/>
      <c r="K69" s="59"/>
      <c r="L69" s="59"/>
    </row>
    <row r="70" spans="1:12" ht="13" x14ac:dyDescent="0.15">
      <c r="A70" s="11" t="b">
        <v>0</v>
      </c>
      <c r="B70" s="11" t="s">
        <v>1657</v>
      </c>
      <c r="C70" s="59"/>
      <c r="D70" s="59"/>
      <c r="E70" s="59"/>
      <c r="F70" s="59"/>
      <c r="G70" s="59"/>
      <c r="H70" s="59"/>
      <c r="I70" s="59"/>
      <c r="J70" s="59"/>
      <c r="K70" s="59"/>
      <c r="L70" s="59"/>
    </row>
    <row r="71" spans="1:12" ht="13" x14ac:dyDescent="0.15">
      <c r="A71" s="11" t="b">
        <v>0</v>
      </c>
      <c r="B71" s="11" t="s">
        <v>1658</v>
      </c>
      <c r="C71" s="59"/>
      <c r="D71" s="59"/>
      <c r="E71" s="59"/>
      <c r="F71" s="59"/>
      <c r="G71" s="59"/>
      <c r="H71" s="59"/>
      <c r="I71" s="59"/>
      <c r="J71" s="59"/>
      <c r="K71" s="59"/>
      <c r="L71" s="59"/>
    </row>
    <row r="72" spans="1:12" ht="13" x14ac:dyDescent="0.15">
      <c r="A72" s="11" t="b">
        <v>0</v>
      </c>
      <c r="B72" s="11" t="s">
        <v>1659</v>
      </c>
      <c r="C72" s="59"/>
      <c r="D72" s="59"/>
      <c r="E72" s="59"/>
      <c r="F72" s="59"/>
      <c r="G72" s="59"/>
      <c r="H72" s="59"/>
      <c r="I72" s="59"/>
      <c r="J72" s="59"/>
      <c r="K72" s="59"/>
      <c r="L72" s="59"/>
    </row>
    <row r="73" spans="1:12" ht="13" x14ac:dyDescent="0.15">
      <c r="A73" s="11" t="b">
        <v>0</v>
      </c>
      <c r="B73" s="11" t="s">
        <v>1660</v>
      </c>
      <c r="C73" s="59"/>
      <c r="D73" s="59"/>
      <c r="E73" s="59"/>
      <c r="F73" s="59"/>
      <c r="G73" s="59"/>
      <c r="H73" s="59"/>
      <c r="I73" s="59"/>
      <c r="J73" s="59"/>
      <c r="K73" s="59"/>
      <c r="L73" s="59"/>
    </row>
    <row r="74" spans="1:12" ht="13" x14ac:dyDescent="0.15">
      <c r="A74" s="11" t="b">
        <v>0</v>
      </c>
      <c r="B74" s="11" t="s">
        <v>1661</v>
      </c>
      <c r="C74" s="59"/>
      <c r="D74" s="59"/>
      <c r="E74" s="59"/>
      <c r="F74" s="59"/>
      <c r="G74" s="59"/>
      <c r="H74" s="59"/>
      <c r="I74" s="59"/>
      <c r="J74" s="59"/>
      <c r="K74" s="59"/>
      <c r="L74" s="59"/>
    </row>
    <row r="75" spans="1:12" ht="13" x14ac:dyDescent="0.15">
      <c r="A75" s="11" t="b">
        <v>0</v>
      </c>
      <c r="B75" s="11" t="s">
        <v>1662</v>
      </c>
      <c r="C75" s="59"/>
      <c r="D75" s="59"/>
      <c r="E75" s="59"/>
      <c r="F75" s="59"/>
      <c r="G75" s="59"/>
      <c r="H75" s="59"/>
      <c r="I75" s="59"/>
      <c r="J75" s="59"/>
      <c r="K75" s="59"/>
      <c r="L75" s="59"/>
    </row>
    <row r="76" spans="1:12" ht="13" x14ac:dyDescent="0.15">
      <c r="A76" s="11" t="b">
        <v>0</v>
      </c>
      <c r="B76" s="11" t="s">
        <v>1663</v>
      </c>
      <c r="C76" s="59"/>
      <c r="D76" s="59"/>
      <c r="E76" s="59"/>
      <c r="F76" s="59"/>
      <c r="G76" s="59"/>
      <c r="H76" s="59"/>
      <c r="I76" s="59"/>
      <c r="J76" s="59"/>
      <c r="K76" s="59"/>
      <c r="L76" s="59"/>
    </row>
    <row r="77" spans="1:12" ht="13" x14ac:dyDescent="0.15">
      <c r="A77" s="11" t="b">
        <v>0</v>
      </c>
      <c r="B77" s="11" t="s">
        <v>1664</v>
      </c>
      <c r="C77" s="59"/>
      <c r="D77" s="59"/>
      <c r="E77" s="59"/>
      <c r="F77" s="59"/>
      <c r="G77" s="59"/>
      <c r="H77" s="59"/>
      <c r="I77" s="59"/>
      <c r="J77" s="59"/>
      <c r="K77" s="59"/>
      <c r="L77" s="59"/>
    </row>
    <row r="78" spans="1:12" ht="13" x14ac:dyDescent="0.15">
      <c r="A78" s="11" t="b">
        <v>0</v>
      </c>
      <c r="B78" s="11" t="s">
        <v>1665</v>
      </c>
      <c r="C78" s="59"/>
      <c r="D78" s="59"/>
      <c r="E78" s="59"/>
      <c r="F78" s="59"/>
      <c r="G78" s="59"/>
      <c r="H78" s="59"/>
      <c r="I78" s="59"/>
      <c r="J78" s="59"/>
      <c r="K78" s="59"/>
      <c r="L78" s="59"/>
    </row>
    <row r="79" spans="1:12" ht="13" x14ac:dyDescent="0.15">
      <c r="A79" s="11" t="b">
        <v>0</v>
      </c>
      <c r="B79" s="11" t="s">
        <v>1666</v>
      </c>
      <c r="C79" s="59"/>
      <c r="D79" s="59"/>
      <c r="E79" s="59"/>
      <c r="F79" s="59"/>
      <c r="G79" s="59"/>
      <c r="H79" s="59"/>
      <c r="I79" s="59"/>
      <c r="J79" s="59"/>
      <c r="K79" s="59"/>
      <c r="L79" s="59"/>
    </row>
    <row r="80" spans="1:12" ht="13" x14ac:dyDescent="0.15">
      <c r="A80" s="11" t="b">
        <v>0</v>
      </c>
      <c r="B80" s="11" t="s">
        <v>1667</v>
      </c>
      <c r="C80" s="59"/>
      <c r="D80" s="59"/>
      <c r="E80" s="59"/>
      <c r="F80" s="59"/>
      <c r="G80" s="59"/>
      <c r="H80" s="59"/>
      <c r="I80" s="59"/>
      <c r="J80" s="59"/>
      <c r="K80" s="59"/>
      <c r="L80" s="59"/>
    </row>
    <row r="81" spans="1:12" ht="13" x14ac:dyDescent="0.15">
      <c r="A81" s="11" t="b">
        <v>0</v>
      </c>
      <c r="B81" s="11" t="s">
        <v>1668</v>
      </c>
      <c r="C81" s="59"/>
      <c r="D81" s="59"/>
      <c r="E81" s="59"/>
      <c r="F81" s="59"/>
      <c r="G81" s="59"/>
      <c r="H81" s="59"/>
      <c r="I81" s="59"/>
      <c r="J81" s="59"/>
      <c r="K81" s="59"/>
      <c r="L81" s="59"/>
    </row>
    <row r="82" spans="1:12" ht="13" x14ac:dyDescent="0.15">
      <c r="A82" s="11" t="b">
        <v>0</v>
      </c>
      <c r="B82" s="11" t="s">
        <v>1669</v>
      </c>
      <c r="C82" s="59"/>
      <c r="D82" s="59"/>
      <c r="E82" s="59"/>
      <c r="F82" s="59"/>
      <c r="G82" s="59"/>
      <c r="H82" s="59"/>
      <c r="I82" s="59"/>
      <c r="J82" s="59"/>
      <c r="K82" s="59"/>
      <c r="L82" s="59"/>
    </row>
    <row r="83" spans="1:12" ht="13" x14ac:dyDescent="0.15">
      <c r="A83" s="11" t="b">
        <v>0</v>
      </c>
      <c r="B83" s="11" t="s">
        <v>1670</v>
      </c>
      <c r="C83" s="59"/>
      <c r="D83" s="59"/>
      <c r="E83" s="59"/>
      <c r="F83" s="59"/>
      <c r="G83" s="59"/>
      <c r="H83" s="59"/>
      <c r="I83" s="59"/>
      <c r="J83" s="59"/>
      <c r="K83" s="59"/>
      <c r="L83" s="59"/>
    </row>
    <row r="84" spans="1:12" ht="13" x14ac:dyDescent="0.15">
      <c r="A84" s="11" t="b">
        <v>0</v>
      </c>
      <c r="B84" s="11" t="s">
        <v>1671</v>
      </c>
      <c r="C84" s="59"/>
      <c r="D84" s="59"/>
      <c r="E84" s="59"/>
      <c r="F84" s="59"/>
      <c r="G84" s="59"/>
      <c r="H84" s="59"/>
      <c r="I84" s="59"/>
      <c r="J84" s="59"/>
      <c r="K84" s="59"/>
      <c r="L84" s="59"/>
    </row>
    <row r="85" spans="1:12" ht="13" x14ac:dyDescent="0.15">
      <c r="A85" s="11" t="b">
        <v>0</v>
      </c>
      <c r="B85" s="11" t="s">
        <v>1672</v>
      </c>
      <c r="C85" s="59"/>
      <c r="D85" s="59"/>
      <c r="E85" s="59"/>
      <c r="F85" s="59"/>
      <c r="G85" s="59"/>
      <c r="H85" s="59"/>
      <c r="I85" s="59"/>
      <c r="J85" s="59"/>
      <c r="K85" s="59"/>
      <c r="L85" s="59"/>
    </row>
    <row r="86" spans="1:12" ht="13" x14ac:dyDescent="0.15">
      <c r="A86" s="11" t="b">
        <v>0</v>
      </c>
      <c r="B86" s="11" t="s">
        <v>1673</v>
      </c>
      <c r="C86" s="59"/>
      <c r="D86" s="59"/>
      <c r="E86" s="59"/>
      <c r="F86" s="59"/>
      <c r="G86" s="59"/>
      <c r="H86" s="59"/>
      <c r="I86" s="59"/>
      <c r="J86" s="59"/>
      <c r="K86" s="59"/>
      <c r="L86" s="59"/>
    </row>
    <row r="87" spans="1:12" ht="13" x14ac:dyDescent="0.15">
      <c r="A87" s="11" t="b">
        <v>0</v>
      </c>
      <c r="B87" s="11" t="s">
        <v>1674</v>
      </c>
      <c r="C87" s="59"/>
      <c r="D87" s="59"/>
      <c r="E87" s="59"/>
      <c r="F87" s="59"/>
      <c r="G87" s="59"/>
      <c r="H87" s="59"/>
      <c r="I87" s="59"/>
      <c r="J87" s="59"/>
      <c r="K87" s="59"/>
      <c r="L87" s="59"/>
    </row>
    <row r="88" spans="1:12" ht="13" x14ac:dyDescent="0.15">
      <c r="A88" s="11" t="b">
        <v>0</v>
      </c>
      <c r="B88" s="11" t="s">
        <v>1675</v>
      </c>
      <c r="C88" s="59"/>
      <c r="D88" s="59"/>
      <c r="E88" s="59"/>
      <c r="F88" s="59"/>
      <c r="G88" s="59"/>
      <c r="H88" s="59"/>
      <c r="I88" s="59"/>
      <c r="J88" s="59"/>
      <c r="K88" s="59"/>
      <c r="L88" s="59"/>
    </row>
    <row r="89" spans="1:12" ht="13" x14ac:dyDescent="0.15">
      <c r="A89" s="11" t="b">
        <v>0</v>
      </c>
      <c r="B89" s="11" t="s">
        <v>1676</v>
      </c>
      <c r="C89" s="59"/>
      <c r="D89" s="59"/>
      <c r="E89" s="59"/>
      <c r="F89" s="59"/>
      <c r="G89" s="59"/>
      <c r="H89" s="59"/>
      <c r="I89" s="59"/>
      <c r="J89" s="59"/>
      <c r="K89" s="59"/>
      <c r="L89" s="59"/>
    </row>
    <row r="90" spans="1:12" ht="13" x14ac:dyDescent="0.15">
      <c r="A90" s="11" t="b">
        <v>0</v>
      </c>
      <c r="B90" s="11" t="s">
        <v>1677</v>
      </c>
      <c r="C90" s="59"/>
      <c r="D90" s="59"/>
      <c r="E90" s="59"/>
      <c r="F90" s="59"/>
      <c r="G90" s="59"/>
      <c r="H90" s="59"/>
      <c r="I90" s="59"/>
      <c r="J90" s="59"/>
      <c r="K90" s="59"/>
      <c r="L90" s="59"/>
    </row>
    <row r="91" spans="1:12" ht="13" x14ac:dyDescent="0.15">
      <c r="A91" s="11" t="b">
        <v>0</v>
      </c>
      <c r="B91" s="11" t="s">
        <v>1678</v>
      </c>
      <c r="C91" s="59"/>
      <c r="D91" s="59"/>
      <c r="E91" s="59"/>
      <c r="F91" s="59"/>
      <c r="G91" s="59"/>
      <c r="H91" s="59"/>
      <c r="I91" s="59"/>
      <c r="J91" s="59"/>
      <c r="K91" s="59"/>
      <c r="L91" s="59"/>
    </row>
    <row r="92" spans="1:12" ht="13" x14ac:dyDescent="0.15">
      <c r="A92" s="11" t="b">
        <v>0</v>
      </c>
      <c r="B92" s="11" t="s">
        <v>1679</v>
      </c>
      <c r="C92" s="59"/>
      <c r="D92" s="59"/>
      <c r="E92" s="59"/>
      <c r="F92" s="59"/>
      <c r="G92" s="59"/>
      <c r="H92" s="59"/>
      <c r="I92" s="59"/>
      <c r="J92" s="59"/>
      <c r="K92" s="59"/>
      <c r="L92" s="59"/>
    </row>
    <row r="93" spans="1:12" ht="13" x14ac:dyDescent="0.15">
      <c r="A93" s="11" t="b">
        <v>0</v>
      </c>
      <c r="B93" s="11" t="s">
        <v>1680</v>
      </c>
      <c r="C93" s="59"/>
      <c r="D93" s="59"/>
      <c r="E93" s="59"/>
      <c r="F93" s="59"/>
      <c r="G93" s="59"/>
      <c r="H93" s="59"/>
      <c r="I93" s="59"/>
      <c r="J93" s="59"/>
      <c r="K93" s="59"/>
      <c r="L93" s="59"/>
    </row>
    <row r="94" spans="1:12" ht="13" x14ac:dyDescent="0.15">
      <c r="A94" s="11" t="b">
        <v>0</v>
      </c>
      <c r="B94" s="11" t="s">
        <v>1681</v>
      </c>
      <c r="C94" s="59"/>
      <c r="D94" s="59"/>
      <c r="E94" s="59"/>
      <c r="F94" s="59"/>
      <c r="G94" s="59"/>
      <c r="H94" s="59"/>
      <c r="I94" s="59"/>
      <c r="J94" s="59"/>
      <c r="K94" s="59"/>
      <c r="L94" s="59"/>
    </row>
    <row r="95" spans="1:12" ht="13" x14ac:dyDescent="0.15">
      <c r="A95" s="11" t="b">
        <v>0</v>
      </c>
      <c r="B95" s="11" t="s">
        <v>1682</v>
      </c>
      <c r="C95" s="59"/>
      <c r="D95" s="59"/>
      <c r="E95" s="59"/>
      <c r="F95" s="59"/>
      <c r="G95" s="59"/>
      <c r="H95" s="59"/>
      <c r="I95" s="59"/>
      <c r="J95" s="59"/>
      <c r="K95" s="59"/>
      <c r="L95" s="59"/>
    </row>
    <row r="96" spans="1:12" ht="13" x14ac:dyDescent="0.15">
      <c r="A96" s="11" t="b">
        <v>0</v>
      </c>
      <c r="B96" s="11" t="s">
        <v>1683</v>
      </c>
      <c r="C96" s="59"/>
      <c r="D96" s="59"/>
      <c r="E96" s="59"/>
      <c r="F96" s="59"/>
      <c r="G96" s="59"/>
      <c r="H96" s="59"/>
      <c r="I96" s="59"/>
      <c r="J96" s="59"/>
      <c r="K96" s="59"/>
      <c r="L96" s="59"/>
    </row>
    <row r="97" spans="1:12" ht="13" x14ac:dyDescent="0.15">
      <c r="A97" s="11" t="b">
        <v>0</v>
      </c>
      <c r="B97" s="11" t="s">
        <v>1684</v>
      </c>
      <c r="C97" s="59"/>
      <c r="D97" s="59"/>
      <c r="E97" s="59"/>
      <c r="F97" s="59"/>
      <c r="G97" s="59"/>
      <c r="H97" s="59"/>
      <c r="I97" s="59"/>
      <c r="J97" s="59"/>
      <c r="K97" s="59"/>
      <c r="L97" s="59"/>
    </row>
    <row r="98" spans="1:12" ht="13" x14ac:dyDescent="0.15">
      <c r="A98" s="11" t="b">
        <v>0</v>
      </c>
      <c r="B98" s="11" t="s">
        <v>1685</v>
      </c>
      <c r="C98" s="59"/>
      <c r="D98" s="59"/>
      <c r="E98" s="59"/>
      <c r="F98" s="59"/>
      <c r="G98" s="59"/>
      <c r="H98" s="59"/>
      <c r="I98" s="59"/>
      <c r="J98" s="59"/>
      <c r="K98" s="59"/>
      <c r="L98" s="59"/>
    </row>
    <row r="99" spans="1:12" ht="13" x14ac:dyDescent="0.15">
      <c r="A99" s="41"/>
      <c r="B99" s="41"/>
      <c r="C99" s="59"/>
      <c r="D99" s="59"/>
      <c r="E99" s="59"/>
      <c r="F99" s="59"/>
      <c r="G99" s="59"/>
      <c r="H99" s="59"/>
      <c r="I99" s="59"/>
      <c r="J99" s="59"/>
      <c r="K99" s="59"/>
      <c r="L99" s="59"/>
    </row>
  </sheetData>
  <mergeCells count="12">
    <mergeCell ref="J2:K2"/>
    <mergeCell ref="J7:L28"/>
    <mergeCell ref="G19:I19"/>
    <mergeCell ref="G20:I28"/>
    <mergeCell ref="B1:L1"/>
    <mergeCell ref="A2:B2"/>
    <mergeCell ref="C2:C99"/>
    <mergeCell ref="D2:E2"/>
    <mergeCell ref="F2:F28"/>
    <mergeCell ref="G2:H2"/>
    <mergeCell ref="I2:I18"/>
    <mergeCell ref="D29:L99"/>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2634-34A5-B146-A299-49C0BD272528}">
  <dimension ref="A1:E240"/>
  <sheetViews>
    <sheetView tabSelected="1" topLeftCell="A191" zoomScale="150" zoomScaleNormal="150" workbookViewId="0">
      <selection activeCell="E95" sqref="E95"/>
    </sheetView>
  </sheetViews>
  <sheetFormatPr baseColWidth="10" defaultRowHeight="13" x14ac:dyDescent="0.15"/>
  <cols>
    <col min="1" max="2" width="14.83203125" customWidth="1"/>
    <col min="3" max="3" width="19.1640625" bestFit="1" customWidth="1"/>
    <col min="4" max="4" width="37.1640625" bestFit="1" customWidth="1"/>
    <col min="5" max="5" width="255.6640625" customWidth="1"/>
  </cols>
  <sheetData>
    <row r="1" spans="1:5" x14ac:dyDescent="0.15">
      <c r="A1" s="52" t="s">
        <v>1915</v>
      </c>
      <c r="B1" s="52" t="s">
        <v>33</v>
      </c>
      <c r="C1" s="52" t="s">
        <v>1917</v>
      </c>
      <c r="D1" s="52" t="s">
        <v>32</v>
      </c>
      <c r="E1" s="52" t="s">
        <v>1916</v>
      </c>
    </row>
    <row r="2" spans="1:5" x14ac:dyDescent="0.15">
      <c r="A2" s="50" t="s">
        <v>1918</v>
      </c>
      <c r="B2" s="50" t="s">
        <v>543</v>
      </c>
      <c r="C2" s="50" t="s">
        <v>19</v>
      </c>
      <c r="D2" t="s">
        <v>34</v>
      </c>
      <c r="E2" t="s">
        <v>35</v>
      </c>
    </row>
    <row r="3" spans="1:5" x14ac:dyDescent="0.15">
      <c r="A3" s="50" t="s">
        <v>1918</v>
      </c>
      <c r="B3" s="50" t="s">
        <v>543</v>
      </c>
      <c r="C3" s="50" t="s">
        <v>19</v>
      </c>
      <c r="D3" t="s">
        <v>48</v>
      </c>
      <c r="E3" t="s">
        <v>49</v>
      </c>
    </row>
    <row r="4" spans="1:5" x14ac:dyDescent="0.15">
      <c r="A4" s="50" t="s">
        <v>1918</v>
      </c>
      <c r="B4" s="50" t="s">
        <v>543</v>
      </c>
      <c r="C4" s="50" t="s">
        <v>19</v>
      </c>
      <c r="D4" t="s">
        <v>61</v>
      </c>
      <c r="E4" t="s">
        <v>62</v>
      </c>
    </row>
    <row r="5" spans="1:5" x14ac:dyDescent="0.15">
      <c r="A5" s="50" t="s">
        <v>1918</v>
      </c>
      <c r="B5" s="50" t="s">
        <v>543</v>
      </c>
      <c r="C5" s="50" t="s">
        <v>19</v>
      </c>
      <c r="D5" t="s">
        <v>75</v>
      </c>
      <c r="E5" t="s">
        <v>76</v>
      </c>
    </row>
    <row r="6" spans="1:5" x14ac:dyDescent="0.15">
      <c r="A6" s="50" t="s">
        <v>1918</v>
      </c>
      <c r="B6" s="50" t="s">
        <v>543</v>
      </c>
      <c r="C6" s="50" t="s">
        <v>19</v>
      </c>
      <c r="D6" t="s">
        <v>87</v>
      </c>
      <c r="E6" t="s">
        <v>88</v>
      </c>
    </row>
    <row r="7" spans="1:5" x14ac:dyDescent="0.15">
      <c r="A7" s="50" t="s">
        <v>1918</v>
      </c>
      <c r="B7" s="50" t="s">
        <v>543</v>
      </c>
      <c r="C7" s="50" t="s">
        <v>19</v>
      </c>
      <c r="D7" t="s">
        <v>99</v>
      </c>
      <c r="E7" t="s">
        <v>100</v>
      </c>
    </row>
    <row r="8" spans="1:5" x14ac:dyDescent="0.15">
      <c r="A8" s="50" t="s">
        <v>1918</v>
      </c>
      <c r="B8" s="50" t="s">
        <v>543</v>
      </c>
      <c r="C8" s="50" t="s">
        <v>19</v>
      </c>
      <c r="D8" t="s">
        <v>111</v>
      </c>
      <c r="E8" t="s">
        <v>112</v>
      </c>
    </row>
    <row r="9" spans="1:5" x14ac:dyDescent="0.15">
      <c r="A9" s="50" t="s">
        <v>1918</v>
      </c>
      <c r="B9" s="50" t="s">
        <v>543</v>
      </c>
      <c r="C9" s="50" t="s">
        <v>19</v>
      </c>
      <c r="D9" t="s">
        <v>123</v>
      </c>
      <c r="E9" t="s">
        <v>124</v>
      </c>
    </row>
    <row r="10" spans="1:5" x14ac:dyDescent="0.15">
      <c r="A10" s="50" t="s">
        <v>1918</v>
      </c>
      <c r="B10" s="50" t="s">
        <v>543</v>
      </c>
      <c r="C10" s="50" t="s">
        <v>19</v>
      </c>
      <c r="D10" t="s">
        <v>135</v>
      </c>
      <c r="E10" t="s">
        <v>136</v>
      </c>
    </row>
    <row r="11" spans="1:5" x14ac:dyDescent="0.15">
      <c r="A11" s="50" t="s">
        <v>1918</v>
      </c>
      <c r="B11" s="50" t="s">
        <v>543</v>
      </c>
      <c r="C11" s="50" t="s">
        <v>19</v>
      </c>
      <c r="D11" t="s">
        <v>147</v>
      </c>
      <c r="E11" t="s">
        <v>148</v>
      </c>
    </row>
    <row r="12" spans="1:5" x14ac:dyDescent="0.15">
      <c r="A12" s="50" t="s">
        <v>1918</v>
      </c>
      <c r="B12" s="50" t="s">
        <v>543</v>
      </c>
      <c r="C12" s="50" t="s">
        <v>19</v>
      </c>
      <c r="D12" t="s">
        <v>159</v>
      </c>
      <c r="E12" t="s">
        <v>160</v>
      </c>
    </row>
    <row r="13" spans="1:5" x14ac:dyDescent="0.15">
      <c r="A13" s="50" t="s">
        <v>1918</v>
      </c>
      <c r="B13" s="50" t="s">
        <v>543</v>
      </c>
      <c r="C13" s="50" t="s">
        <v>19</v>
      </c>
      <c r="D13" t="s">
        <v>169</v>
      </c>
      <c r="E13" t="s">
        <v>170</v>
      </c>
    </row>
    <row r="14" spans="1:5" x14ac:dyDescent="0.15">
      <c r="A14" s="50" t="s">
        <v>1918</v>
      </c>
      <c r="B14" s="50" t="s">
        <v>543</v>
      </c>
      <c r="C14" s="50" t="s">
        <v>1926</v>
      </c>
      <c r="D14" t="s">
        <v>36</v>
      </c>
      <c r="E14" t="s">
        <v>37</v>
      </c>
    </row>
    <row r="15" spans="1:5" x14ac:dyDescent="0.15">
      <c r="A15" s="50" t="s">
        <v>1918</v>
      </c>
      <c r="B15" s="50" t="s">
        <v>543</v>
      </c>
      <c r="C15" s="50" t="s">
        <v>1926</v>
      </c>
      <c r="D15" t="s">
        <v>50</v>
      </c>
      <c r="E15" t="s">
        <v>51</v>
      </c>
    </row>
    <row r="16" spans="1:5" x14ac:dyDescent="0.15">
      <c r="A16" s="50" t="s">
        <v>1918</v>
      </c>
      <c r="B16" s="50" t="s">
        <v>543</v>
      </c>
      <c r="C16" s="50" t="s">
        <v>1926</v>
      </c>
      <c r="D16" t="s">
        <v>63</v>
      </c>
      <c r="E16" t="s">
        <v>64</v>
      </c>
    </row>
    <row r="17" spans="1:5" x14ac:dyDescent="0.15">
      <c r="A17" s="50" t="s">
        <v>1918</v>
      </c>
      <c r="B17" s="50" t="s">
        <v>543</v>
      </c>
      <c r="C17" s="50" t="s">
        <v>1926</v>
      </c>
      <c r="D17" t="s">
        <v>77</v>
      </c>
      <c r="E17" t="s">
        <v>78</v>
      </c>
    </row>
    <row r="18" spans="1:5" x14ac:dyDescent="0.15">
      <c r="A18" s="50" t="s">
        <v>1918</v>
      </c>
      <c r="B18" s="50" t="s">
        <v>543</v>
      </c>
      <c r="C18" s="50" t="s">
        <v>1926</v>
      </c>
      <c r="D18" t="s">
        <v>89</v>
      </c>
      <c r="E18" t="s">
        <v>90</v>
      </c>
    </row>
    <row r="19" spans="1:5" x14ac:dyDescent="0.15">
      <c r="A19" s="50" t="s">
        <v>1918</v>
      </c>
      <c r="B19" s="50" t="s">
        <v>543</v>
      </c>
      <c r="C19" s="50" t="s">
        <v>1926</v>
      </c>
      <c r="D19" t="s">
        <v>101</v>
      </c>
      <c r="E19" t="s">
        <v>102</v>
      </c>
    </row>
    <row r="20" spans="1:5" x14ac:dyDescent="0.15">
      <c r="A20" s="50" t="s">
        <v>1918</v>
      </c>
      <c r="B20" s="50" t="s">
        <v>543</v>
      </c>
      <c r="C20" s="50" t="s">
        <v>1926</v>
      </c>
      <c r="D20" t="s">
        <v>113</v>
      </c>
      <c r="E20" t="s">
        <v>114</v>
      </c>
    </row>
    <row r="21" spans="1:5" x14ac:dyDescent="0.15">
      <c r="A21" s="50" t="s">
        <v>1918</v>
      </c>
      <c r="B21" s="50" t="s">
        <v>543</v>
      </c>
      <c r="C21" s="50" t="s">
        <v>1926</v>
      </c>
      <c r="D21" t="s">
        <v>125</v>
      </c>
      <c r="E21" t="s">
        <v>126</v>
      </c>
    </row>
    <row r="22" spans="1:5" x14ac:dyDescent="0.15">
      <c r="A22" s="50" t="s">
        <v>1918</v>
      </c>
      <c r="B22" s="50" t="s">
        <v>543</v>
      </c>
      <c r="C22" s="50" t="s">
        <v>1926</v>
      </c>
      <c r="D22" t="s">
        <v>137</v>
      </c>
      <c r="E22" t="s">
        <v>138</v>
      </c>
    </row>
    <row r="23" spans="1:5" x14ac:dyDescent="0.15">
      <c r="A23" s="50" t="s">
        <v>1918</v>
      </c>
      <c r="B23" s="50" t="s">
        <v>543</v>
      </c>
      <c r="C23" s="50" t="s">
        <v>1926</v>
      </c>
      <c r="D23" t="s">
        <v>149</v>
      </c>
      <c r="E23" t="s">
        <v>150</v>
      </c>
    </row>
    <row r="24" spans="1:5" x14ac:dyDescent="0.15">
      <c r="A24" s="50" t="s">
        <v>1918</v>
      </c>
      <c r="B24" s="50" t="s">
        <v>543</v>
      </c>
      <c r="C24" s="50" t="s">
        <v>1926</v>
      </c>
      <c r="D24" t="s">
        <v>161</v>
      </c>
      <c r="E24" t="s">
        <v>162</v>
      </c>
    </row>
    <row r="25" spans="1:5" x14ac:dyDescent="0.15">
      <c r="A25" s="50" t="s">
        <v>1918</v>
      </c>
      <c r="B25" s="50" t="s">
        <v>543</v>
      </c>
      <c r="C25" s="50" t="s">
        <v>1926</v>
      </c>
      <c r="D25" t="s">
        <v>171</v>
      </c>
      <c r="E25" t="s">
        <v>172</v>
      </c>
    </row>
    <row r="26" spans="1:5" x14ac:dyDescent="0.15">
      <c r="A26" s="50" t="s">
        <v>1918</v>
      </c>
      <c r="B26" s="50" t="s">
        <v>543</v>
      </c>
      <c r="C26" s="50" t="s">
        <v>1926</v>
      </c>
      <c r="D26" t="s">
        <v>179</v>
      </c>
      <c r="E26" t="s">
        <v>180</v>
      </c>
    </row>
    <row r="27" spans="1:5" x14ac:dyDescent="0.15">
      <c r="A27" s="50" t="s">
        <v>1918</v>
      </c>
      <c r="B27" s="50" t="s">
        <v>543</v>
      </c>
      <c r="C27" s="50" t="s">
        <v>1926</v>
      </c>
      <c r="D27" t="s">
        <v>185</v>
      </c>
      <c r="E27" t="s">
        <v>186</v>
      </c>
    </row>
    <row r="28" spans="1:5" x14ac:dyDescent="0.15">
      <c r="A28" s="50" t="s">
        <v>1918</v>
      </c>
      <c r="B28" s="50" t="s">
        <v>543</v>
      </c>
      <c r="C28" s="50" t="s">
        <v>1926</v>
      </c>
      <c r="D28" t="s">
        <v>191</v>
      </c>
      <c r="E28" t="s">
        <v>192</v>
      </c>
    </row>
    <row r="29" spans="1:5" x14ac:dyDescent="0.15">
      <c r="A29" s="50" t="s">
        <v>1918</v>
      </c>
      <c r="B29" s="50" t="s">
        <v>543</v>
      </c>
      <c r="C29" s="50" t="s">
        <v>1926</v>
      </c>
      <c r="D29" t="s">
        <v>195</v>
      </c>
      <c r="E29" t="s">
        <v>196</v>
      </c>
    </row>
    <row r="30" spans="1:5" x14ac:dyDescent="0.15">
      <c r="A30" s="50" t="s">
        <v>1918</v>
      </c>
      <c r="B30" s="50" t="s">
        <v>543</v>
      </c>
      <c r="C30" s="50" t="s">
        <v>1926</v>
      </c>
      <c r="D30" t="s">
        <v>199</v>
      </c>
      <c r="E30" t="s">
        <v>200</v>
      </c>
    </row>
    <row r="31" spans="1:5" x14ac:dyDescent="0.15">
      <c r="A31" s="50" t="s">
        <v>1918</v>
      </c>
      <c r="B31" s="50" t="s">
        <v>543</v>
      </c>
      <c r="C31" s="50" t="s">
        <v>1926</v>
      </c>
      <c r="D31" t="s">
        <v>203</v>
      </c>
      <c r="E31" t="s">
        <v>204</v>
      </c>
    </row>
    <row r="32" spans="1:5" x14ac:dyDescent="0.15">
      <c r="A32" s="50" t="s">
        <v>1918</v>
      </c>
      <c r="B32" s="50" t="s">
        <v>543</v>
      </c>
      <c r="C32" s="50" t="s">
        <v>1926</v>
      </c>
      <c r="D32" t="s">
        <v>207</v>
      </c>
      <c r="E32" t="s">
        <v>208</v>
      </c>
    </row>
    <row r="33" spans="1:5" x14ac:dyDescent="0.15">
      <c r="A33" s="50" t="s">
        <v>1918</v>
      </c>
      <c r="B33" s="50" t="s">
        <v>543</v>
      </c>
      <c r="C33" s="50" t="s">
        <v>1926</v>
      </c>
      <c r="D33" t="s">
        <v>209</v>
      </c>
      <c r="E33" t="s">
        <v>210</v>
      </c>
    </row>
    <row r="34" spans="1:5" x14ac:dyDescent="0.15">
      <c r="A34" s="50" t="s">
        <v>1918</v>
      </c>
      <c r="B34" s="50" t="s">
        <v>543</v>
      </c>
      <c r="C34" s="50" t="s">
        <v>21</v>
      </c>
      <c r="D34" t="s">
        <v>38</v>
      </c>
      <c r="E34" t="s">
        <v>39</v>
      </c>
    </row>
    <row r="35" spans="1:5" x14ac:dyDescent="0.15">
      <c r="A35" s="50" t="s">
        <v>1918</v>
      </c>
      <c r="B35" s="50" t="s">
        <v>543</v>
      </c>
      <c r="C35" s="50" t="s">
        <v>21</v>
      </c>
      <c r="D35" t="s">
        <v>52</v>
      </c>
      <c r="E35" t="s">
        <v>53</v>
      </c>
    </row>
    <row r="36" spans="1:5" x14ac:dyDescent="0.15">
      <c r="A36" s="50" t="s">
        <v>1918</v>
      </c>
      <c r="B36" s="50" t="s">
        <v>543</v>
      </c>
      <c r="C36" s="50" t="s">
        <v>21</v>
      </c>
      <c r="D36" t="s">
        <v>65</v>
      </c>
      <c r="E36" t="s">
        <v>66</v>
      </c>
    </row>
    <row r="37" spans="1:5" x14ac:dyDescent="0.15">
      <c r="A37" s="50" t="s">
        <v>1918</v>
      </c>
      <c r="B37" s="50" t="s">
        <v>543</v>
      </c>
      <c r="C37" s="50" t="s">
        <v>21</v>
      </c>
      <c r="D37" t="s">
        <v>79</v>
      </c>
      <c r="E37" t="s">
        <v>80</v>
      </c>
    </row>
    <row r="38" spans="1:5" x14ac:dyDescent="0.15">
      <c r="A38" s="50" t="s">
        <v>1918</v>
      </c>
      <c r="B38" s="50" t="s">
        <v>543</v>
      </c>
      <c r="C38" s="50" t="s">
        <v>21</v>
      </c>
      <c r="D38" t="s">
        <v>91</v>
      </c>
      <c r="E38" t="s">
        <v>92</v>
      </c>
    </row>
    <row r="39" spans="1:5" x14ac:dyDescent="0.15">
      <c r="A39" s="50" t="s">
        <v>1918</v>
      </c>
      <c r="B39" s="50" t="s">
        <v>543</v>
      </c>
      <c r="C39" s="50" t="s">
        <v>21</v>
      </c>
      <c r="D39" t="s">
        <v>103</v>
      </c>
      <c r="E39" t="s">
        <v>104</v>
      </c>
    </row>
    <row r="40" spans="1:5" x14ac:dyDescent="0.15">
      <c r="A40" s="50" t="s">
        <v>1918</v>
      </c>
      <c r="B40" s="50" t="s">
        <v>543</v>
      </c>
      <c r="C40" s="50" t="s">
        <v>21</v>
      </c>
      <c r="D40" t="s">
        <v>115</v>
      </c>
      <c r="E40" t="s">
        <v>116</v>
      </c>
    </row>
    <row r="41" spans="1:5" x14ac:dyDescent="0.15">
      <c r="A41" s="50" t="s">
        <v>1918</v>
      </c>
      <c r="B41" s="50" t="s">
        <v>543</v>
      </c>
      <c r="C41" s="50" t="s">
        <v>21</v>
      </c>
      <c r="D41" t="s">
        <v>127</v>
      </c>
      <c r="E41" t="s">
        <v>128</v>
      </c>
    </row>
    <row r="42" spans="1:5" x14ac:dyDescent="0.15">
      <c r="A42" s="50" t="s">
        <v>1918</v>
      </c>
      <c r="B42" s="50" t="s">
        <v>543</v>
      </c>
      <c r="C42" s="50" t="s">
        <v>21</v>
      </c>
      <c r="D42" t="s">
        <v>139</v>
      </c>
      <c r="E42" t="s">
        <v>140</v>
      </c>
    </row>
    <row r="43" spans="1:5" x14ac:dyDescent="0.15">
      <c r="A43" s="50" t="s">
        <v>1918</v>
      </c>
      <c r="B43" s="50" t="s">
        <v>543</v>
      </c>
      <c r="C43" s="50" t="s">
        <v>21</v>
      </c>
      <c r="D43" t="s">
        <v>151</v>
      </c>
      <c r="E43" t="s">
        <v>152</v>
      </c>
    </row>
    <row r="44" spans="1:5" x14ac:dyDescent="0.15">
      <c r="A44" s="50" t="s">
        <v>1918</v>
      </c>
      <c r="B44" s="50" t="s">
        <v>543</v>
      </c>
      <c r="C44" s="50" t="s">
        <v>21</v>
      </c>
      <c r="D44" t="s">
        <v>163</v>
      </c>
      <c r="E44" t="s">
        <v>164</v>
      </c>
    </row>
    <row r="45" spans="1:5" x14ac:dyDescent="0.15">
      <c r="A45" s="50" t="s">
        <v>1918</v>
      </c>
      <c r="B45" s="50" t="s">
        <v>543</v>
      </c>
      <c r="C45" s="50" t="s">
        <v>21</v>
      </c>
      <c r="D45" t="s">
        <v>173</v>
      </c>
      <c r="E45" t="s">
        <v>174</v>
      </c>
    </row>
    <row r="46" spans="1:5" x14ac:dyDescent="0.15">
      <c r="A46" s="50" t="s">
        <v>1918</v>
      </c>
      <c r="B46" s="50" t="s">
        <v>543</v>
      </c>
      <c r="C46" s="50" t="s">
        <v>21</v>
      </c>
      <c r="D46" t="s">
        <v>181</v>
      </c>
      <c r="E46" t="s">
        <v>182</v>
      </c>
    </row>
    <row r="47" spans="1:5" x14ac:dyDescent="0.15">
      <c r="A47" s="50" t="s">
        <v>1918</v>
      </c>
      <c r="B47" s="50" t="s">
        <v>543</v>
      </c>
      <c r="C47" s="50" t="s">
        <v>21</v>
      </c>
      <c r="D47" t="s">
        <v>187</v>
      </c>
      <c r="E47" t="s">
        <v>188</v>
      </c>
    </row>
    <row r="48" spans="1:5" x14ac:dyDescent="0.15">
      <c r="A48" s="50" t="s">
        <v>1918</v>
      </c>
      <c r="B48" s="50" t="s">
        <v>543</v>
      </c>
      <c r="C48" s="50" t="s">
        <v>21</v>
      </c>
      <c r="D48" t="s">
        <v>193</v>
      </c>
      <c r="E48" t="s">
        <v>194</v>
      </c>
    </row>
    <row r="49" spans="1:5" x14ac:dyDescent="0.15">
      <c r="A49" s="50" t="s">
        <v>1918</v>
      </c>
      <c r="B49" s="50" t="s">
        <v>543</v>
      </c>
      <c r="C49" s="50" t="s">
        <v>21</v>
      </c>
      <c r="D49" t="s">
        <v>197</v>
      </c>
      <c r="E49" t="s">
        <v>198</v>
      </c>
    </row>
    <row r="50" spans="1:5" x14ac:dyDescent="0.15">
      <c r="A50" s="50" t="s">
        <v>1918</v>
      </c>
      <c r="B50" s="50" t="s">
        <v>543</v>
      </c>
      <c r="C50" s="50" t="s">
        <v>21</v>
      </c>
      <c r="D50" t="s">
        <v>201</v>
      </c>
      <c r="E50" t="s">
        <v>202</v>
      </c>
    </row>
    <row r="51" spans="1:5" x14ac:dyDescent="0.15">
      <c r="A51" s="50" t="s">
        <v>1918</v>
      </c>
      <c r="B51" s="50" t="s">
        <v>543</v>
      </c>
      <c r="C51" s="50" t="s">
        <v>21</v>
      </c>
      <c r="D51" t="s">
        <v>205</v>
      </c>
      <c r="E51" t="s">
        <v>206</v>
      </c>
    </row>
    <row r="52" spans="1:5" x14ac:dyDescent="0.15">
      <c r="A52" s="50" t="s">
        <v>1918</v>
      </c>
      <c r="B52" s="50" t="s">
        <v>543</v>
      </c>
      <c r="C52" s="50" t="s">
        <v>566</v>
      </c>
      <c r="D52" t="s">
        <v>40</v>
      </c>
      <c r="E52" t="s">
        <v>41</v>
      </c>
    </row>
    <row r="53" spans="1:5" x14ac:dyDescent="0.15">
      <c r="A53" s="50" t="s">
        <v>1918</v>
      </c>
      <c r="B53" s="50" t="s">
        <v>543</v>
      </c>
      <c r="C53" s="50" t="s">
        <v>566</v>
      </c>
      <c r="D53" t="s">
        <v>54</v>
      </c>
      <c r="E53" t="s">
        <v>55</v>
      </c>
    </row>
    <row r="54" spans="1:5" x14ac:dyDescent="0.15">
      <c r="A54" s="50" t="s">
        <v>1918</v>
      </c>
      <c r="B54" s="50" t="s">
        <v>543</v>
      </c>
      <c r="C54" s="50" t="s">
        <v>566</v>
      </c>
      <c r="D54" t="s">
        <v>67</v>
      </c>
      <c r="E54" t="s">
        <v>68</v>
      </c>
    </row>
    <row r="55" spans="1:5" x14ac:dyDescent="0.15">
      <c r="A55" s="50" t="s">
        <v>1918</v>
      </c>
      <c r="B55" s="50" t="s">
        <v>543</v>
      </c>
      <c r="C55" s="50" t="s">
        <v>566</v>
      </c>
      <c r="D55" t="s">
        <v>81</v>
      </c>
      <c r="E55" t="s">
        <v>82</v>
      </c>
    </row>
    <row r="56" spans="1:5" x14ac:dyDescent="0.15">
      <c r="A56" s="50" t="s">
        <v>1918</v>
      </c>
      <c r="B56" s="50" t="s">
        <v>543</v>
      </c>
      <c r="C56" s="50" t="s">
        <v>566</v>
      </c>
      <c r="D56" t="s">
        <v>93</v>
      </c>
      <c r="E56" t="s">
        <v>94</v>
      </c>
    </row>
    <row r="57" spans="1:5" x14ac:dyDescent="0.15">
      <c r="A57" s="50" t="s">
        <v>1918</v>
      </c>
      <c r="B57" s="50" t="s">
        <v>543</v>
      </c>
      <c r="C57" s="50" t="s">
        <v>566</v>
      </c>
      <c r="D57" t="s">
        <v>105</v>
      </c>
      <c r="E57" t="s">
        <v>106</v>
      </c>
    </row>
    <row r="58" spans="1:5" x14ac:dyDescent="0.15">
      <c r="A58" s="50" t="s">
        <v>1918</v>
      </c>
      <c r="B58" s="50" t="s">
        <v>543</v>
      </c>
      <c r="C58" s="50" t="s">
        <v>566</v>
      </c>
      <c r="D58" t="s">
        <v>117</v>
      </c>
      <c r="E58" t="s">
        <v>118</v>
      </c>
    </row>
    <row r="59" spans="1:5" x14ac:dyDescent="0.15">
      <c r="A59" s="50" t="s">
        <v>1918</v>
      </c>
      <c r="B59" s="50" t="s">
        <v>543</v>
      </c>
      <c r="C59" s="50" t="s">
        <v>566</v>
      </c>
      <c r="D59" t="s">
        <v>129</v>
      </c>
      <c r="E59" t="s">
        <v>130</v>
      </c>
    </row>
    <row r="60" spans="1:5" x14ac:dyDescent="0.15">
      <c r="A60" s="50" t="s">
        <v>1918</v>
      </c>
      <c r="B60" s="50" t="s">
        <v>543</v>
      </c>
      <c r="C60" s="50" t="s">
        <v>566</v>
      </c>
      <c r="D60" t="s">
        <v>141</v>
      </c>
      <c r="E60" t="s">
        <v>142</v>
      </c>
    </row>
    <row r="61" spans="1:5" x14ac:dyDescent="0.15">
      <c r="A61" s="50" t="s">
        <v>1918</v>
      </c>
      <c r="B61" s="50" t="s">
        <v>543</v>
      </c>
      <c r="C61" s="50" t="s">
        <v>566</v>
      </c>
      <c r="D61" t="s">
        <v>153</v>
      </c>
      <c r="E61" t="s">
        <v>154</v>
      </c>
    </row>
    <row r="62" spans="1:5" x14ac:dyDescent="0.15">
      <c r="A62" s="50" t="s">
        <v>1918</v>
      </c>
      <c r="B62" s="50" t="s">
        <v>543</v>
      </c>
      <c r="C62" s="50" t="s">
        <v>566</v>
      </c>
      <c r="D62" t="s">
        <v>165</v>
      </c>
      <c r="E62" t="s">
        <v>166</v>
      </c>
    </row>
    <row r="63" spans="1:5" x14ac:dyDescent="0.15">
      <c r="A63" s="50" t="s">
        <v>1918</v>
      </c>
      <c r="B63" s="50" t="s">
        <v>543</v>
      </c>
      <c r="C63" s="50" t="s">
        <v>566</v>
      </c>
      <c r="D63" t="s">
        <v>175</v>
      </c>
      <c r="E63" t="s">
        <v>176</v>
      </c>
    </row>
    <row r="64" spans="1:5" x14ac:dyDescent="0.15">
      <c r="A64" s="50" t="s">
        <v>1918</v>
      </c>
      <c r="B64" s="50" t="s">
        <v>543</v>
      </c>
      <c r="C64" s="50" t="s">
        <v>566</v>
      </c>
      <c r="D64" t="s">
        <v>183</v>
      </c>
      <c r="E64" t="s">
        <v>184</v>
      </c>
    </row>
    <row r="65" spans="1:5" x14ac:dyDescent="0.15">
      <c r="A65" s="50" t="s">
        <v>1918</v>
      </c>
      <c r="B65" s="50" t="s">
        <v>543</v>
      </c>
      <c r="C65" s="50" t="s">
        <v>566</v>
      </c>
      <c r="D65" t="s">
        <v>189</v>
      </c>
      <c r="E65" t="s">
        <v>190</v>
      </c>
    </row>
    <row r="66" spans="1:5" x14ac:dyDescent="0.15">
      <c r="A66" s="50" t="s">
        <v>1918</v>
      </c>
      <c r="B66" s="50" t="s">
        <v>543</v>
      </c>
      <c r="C66" s="50" t="s">
        <v>23</v>
      </c>
      <c r="D66" t="s">
        <v>42</v>
      </c>
      <c r="E66" t="s">
        <v>43</v>
      </c>
    </row>
    <row r="67" spans="1:5" x14ac:dyDescent="0.15">
      <c r="A67" s="50" t="s">
        <v>1918</v>
      </c>
      <c r="B67" s="50" t="s">
        <v>543</v>
      </c>
      <c r="C67" s="50" t="s">
        <v>23</v>
      </c>
      <c r="D67" t="s">
        <v>56</v>
      </c>
      <c r="E67" t="s">
        <v>57</v>
      </c>
    </row>
    <row r="68" spans="1:5" x14ac:dyDescent="0.15">
      <c r="A68" s="50" t="s">
        <v>1918</v>
      </c>
      <c r="B68" s="50" t="s">
        <v>543</v>
      </c>
      <c r="C68" s="50" t="s">
        <v>23</v>
      </c>
      <c r="D68" t="s">
        <v>69</v>
      </c>
      <c r="E68" t="s">
        <v>70</v>
      </c>
    </row>
    <row r="69" spans="1:5" x14ac:dyDescent="0.15">
      <c r="A69" s="50" t="s">
        <v>1918</v>
      </c>
      <c r="B69" s="50" t="s">
        <v>543</v>
      </c>
      <c r="C69" s="50" t="s">
        <v>23</v>
      </c>
      <c r="D69" t="s">
        <v>83</v>
      </c>
      <c r="E69" t="s">
        <v>84</v>
      </c>
    </row>
    <row r="70" spans="1:5" x14ac:dyDescent="0.15">
      <c r="A70" s="50" t="s">
        <v>1918</v>
      </c>
      <c r="B70" s="50" t="s">
        <v>543</v>
      </c>
      <c r="C70" s="50" t="s">
        <v>23</v>
      </c>
      <c r="D70" t="s">
        <v>95</v>
      </c>
      <c r="E70" t="s">
        <v>96</v>
      </c>
    </row>
    <row r="71" spans="1:5" x14ac:dyDescent="0.15">
      <c r="A71" s="50" t="s">
        <v>1918</v>
      </c>
      <c r="B71" s="50" t="s">
        <v>543</v>
      </c>
      <c r="C71" s="50" t="s">
        <v>23</v>
      </c>
      <c r="D71" t="s">
        <v>107</v>
      </c>
      <c r="E71" t="s">
        <v>108</v>
      </c>
    </row>
    <row r="72" spans="1:5" x14ac:dyDescent="0.15">
      <c r="A72" s="50" t="s">
        <v>1918</v>
      </c>
      <c r="B72" s="50" t="s">
        <v>543</v>
      </c>
      <c r="C72" s="50" t="s">
        <v>23</v>
      </c>
      <c r="D72" t="s">
        <v>119</v>
      </c>
      <c r="E72" t="s">
        <v>120</v>
      </c>
    </row>
    <row r="73" spans="1:5" x14ac:dyDescent="0.15">
      <c r="A73" s="50" t="s">
        <v>1918</v>
      </c>
      <c r="B73" s="50" t="s">
        <v>543</v>
      </c>
      <c r="C73" s="50" t="s">
        <v>23</v>
      </c>
      <c r="D73" t="s">
        <v>131</v>
      </c>
      <c r="E73" t="s">
        <v>132</v>
      </c>
    </row>
    <row r="74" spans="1:5" x14ac:dyDescent="0.15">
      <c r="A74" s="50" t="s">
        <v>1918</v>
      </c>
      <c r="B74" s="50" t="s">
        <v>543</v>
      </c>
      <c r="C74" s="50" t="s">
        <v>23</v>
      </c>
      <c r="D74" t="s">
        <v>143</v>
      </c>
      <c r="E74" t="s">
        <v>144</v>
      </c>
    </row>
    <row r="75" spans="1:5" x14ac:dyDescent="0.15">
      <c r="A75" s="50" t="s">
        <v>1918</v>
      </c>
      <c r="B75" s="50" t="s">
        <v>543</v>
      </c>
      <c r="C75" s="50" t="s">
        <v>23</v>
      </c>
      <c r="D75" t="s">
        <v>155</v>
      </c>
      <c r="E75" t="s">
        <v>156</v>
      </c>
    </row>
    <row r="76" spans="1:5" x14ac:dyDescent="0.15">
      <c r="A76" s="50" t="s">
        <v>1918</v>
      </c>
      <c r="B76" s="50" t="s">
        <v>543</v>
      </c>
      <c r="C76" s="50" t="s">
        <v>24</v>
      </c>
      <c r="D76" t="s">
        <v>44</v>
      </c>
      <c r="E76" t="s">
        <v>45</v>
      </c>
    </row>
    <row r="77" spans="1:5" x14ac:dyDescent="0.15">
      <c r="A77" s="50" t="s">
        <v>1918</v>
      </c>
      <c r="B77" s="50" t="s">
        <v>543</v>
      </c>
      <c r="C77" s="50" t="s">
        <v>24</v>
      </c>
      <c r="D77" t="s">
        <v>58</v>
      </c>
      <c r="E77" t="s">
        <v>59</v>
      </c>
    </row>
    <row r="78" spans="1:5" x14ac:dyDescent="0.15">
      <c r="A78" s="50" t="s">
        <v>1918</v>
      </c>
      <c r="B78" s="50" t="s">
        <v>543</v>
      </c>
      <c r="C78" s="50" t="s">
        <v>24</v>
      </c>
      <c r="D78" t="s">
        <v>71</v>
      </c>
      <c r="E78" t="s">
        <v>72</v>
      </c>
    </row>
    <row r="79" spans="1:5" x14ac:dyDescent="0.15">
      <c r="A79" s="50" t="s">
        <v>1918</v>
      </c>
      <c r="B79" s="50" t="s">
        <v>543</v>
      </c>
      <c r="C79" s="50" t="s">
        <v>24</v>
      </c>
      <c r="D79" t="s">
        <v>85</v>
      </c>
      <c r="E79" t="s">
        <v>86</v>
      </c>
    </row>
    <row r="80" spans="1:5" x14ac:dyDescent="0.15">
      <c r="A80" s="50" t="s">
        <v>1918</v>
      </c>
      <c r="B80" s="50" t="s">
        <v>543</v>
      </c>
      <c r="C80" s="50" t="s">
        <v>24</v>
      </c>
      <c r="D80" t="s">
        <v>97</v>
      </c>
      <c r="E80" t="s">
        <v>98</v>
      </c>
    </row>
    <row r="81" spans="1:5" x14ac:dyDescent="0.15">
      <c r="A81" s="50" t="s">
        <v>1918</v>
      </c>
      <c r="B81" s="50" t="s">
        <v>543</v>
      </c>
      <c r="C81" s="50" t="s">
        <v>24</v>
      </c>
      <c r="D81" t="s">
        <v>109</v>
      </c>
      <c r="E81" t="s">
        <v>110</v>
      </c>
    </row>
    <row r="82" spans="1:5" x14ac:dyDescent="0.15">
      <c r="A82" s="50" t="s">
        <v>1918</v>
      </c>
      <c r="B82" s="50" t="s">
        <v>543</v>
      </c>
      <c r="C82" s="50" t="s">
        <v>24</v>
      </c>
      <c r="D82" t="s">
        <v>121</v>
      </c>
      <c r="E82" t="s">
        <v>122</v>
      </c>
    </row>
    <row r="83" spans="1:5" x14ac:dyDescent="0.15">
      <c r="A83" s="50" t="s">
        <v>1918</v>
      </c>
      <c r="B83" s="50" t="s">
        <v>543</v>
      </c>
      <c r="C83" s="50" t="s">
        <v>24</v>
      </c>
      <c r="D83" t="s">
        <v>133</v>
      </c>
      <c r="E83" t="s">
        <v>134</v>
      </c>
    </row>
    <row r="84" spans="1:5" x14ac:dyDescent="0.15">
      <c r="A84" s="50" t="s">
        <v>1918</v>
      </c>
      <c r="B84" s="50" t="s">
        <v>543</v>
      </c>
      <c r="C84" s="50" t="s">
        <v>24</v>
      </c>
      <c r="D84" t="s">
        <v>145</v>
      </c>
      <c r="E84" t="s">
        <v>146</v>
      </c>
    </row>
    <row r="85" spans="1:5" x14ac:dyDescent="0.15">
      <c r="A85" s="50" t="s">
        <v>1918</v>
      </c>
      <c r="B85" s="50" t="s">
        <v>543</v>
      </c>
      <c r="C85" s="50" t="s">
        <v>24</v>
      </c>
      <c r="D85" t="s">
        <v>157</v>
      </c>
      <c r="E85" t="s">
        <v>158</v>
      </c>
    </row>
    <row r="86" spans="1:5" x14ac:dyDescent="0.15">
      <c r="A86" s="50" t="s">
        <v>1918</v>
      </c>
      <c r="B86" s="50" t="s">
        <v>543</v>
      </c>
      <c r="C86" s="50" t="s">
        <v>24</v>
      </c>
      <c r="D86" t="s">
        <v>167</v>
      </c>
      <c r="E86" t="s">
        <v>168</v>
      </c>
    </row>
    <row r="87" spans="1:5" x14ac:dyDescent="0.15">
      <c r="A87" s="50" t="s">
        <v>1918</v>
      </c>
      <c r="B87" s="50" t="s">
        <v>543</v>
      </c>
      <c r="C87" s="50" t="s">
        <v>24</v>
      </c>
      <c r="D87" t="s">
        <v>177</v>
      </c>
      <c r="E87" t="s">
        <v>178</v>
      </c>
    </row>
    <row r="88" spans="1:5" x14ac:dyDescent="0.15">
      <c r="A88" s="50" t="s">
        <v>1918</v>
      </c>
      <c r="B88" s="50" t="s">
        <v>543</v>
      </c>
      <c r="C88" s="50"/>
      <c r="D88" t="s">
        <v>46</v>
      </c>
      <c r="E88" t="s">
        <v>47</v>
      </c>
    </row>
    <row r="89" spans="1:5" x14ac:dyDescent="0.15">
      <c r="A89" s="50" t="s">
        <v>1918</v>
      </c>
      <c r="B89" s="50" t="s">
        <v>543</v>
      </c>
      <c r="C89" s="50"/>
      <c r="D89" t="s">
        <v>60</v>
      </c>
      <c r="E89" t="s">
        <v>47</v>
      </c>
    </row>
    <row r="90" spans="1:5" x14ac:dyDescent="0.15">
      <c r="A90" s="50" t="s">
        <v>1918</v>
      </c>
      <c r="B90" s="50" t="s">
        <v>543</v>
      </c>
      <c r="C90" s="50"/>
      <c r="D90" t="s">
        <v>73</v>
      </c>
      <c r="E90" t="s">
        <v>74</v>
      </c>
    </row>
    <row r="91" spans="1:5" x14ac:dyDescent="0.15">
      <c r="A91" s="50" t="s">
        <v>766</v>
      </c>
      <c r="B91" s="50" t="s">
        <v>543</v>
      </c>
      <c r="C91" s="50" t="s">
        <v>19</v>
      </c>
      <c r="D91" t="s">
        <v>213</v>
      </c>
      <c r="E91" t="s">
        <v>214</v>
      </c>
    </row>
    <row r="92" spans="1:5" x14ac:dyDescent="0.15">
      <c r="A92" s="50" t="s">
        <v>766</v>
      </c>
      <c r="B92" s="50" t="s">
        <v>543</v>
      </c>
      <c r="C92" s="50" t="s">
        <v>19</v>
      </c>
      <c r="D92" t="s">
        <v>225</v>
      </c>
      <c r="E92" t="s">
        <v>226</v>
      </c>
    </row>
    <row r="93" spans="1:5" x14ac:dyDescent="0.15">
      <c r="A93" s="50" t="s">
        <v>766</v>
      </c>
      <c r="B93" s="50" t="s">
        <v>543</v>
      </c>
      <c r="C93" s="50" t="s">
        <v>19</v>
      </c>
      <c r="D93" t="s">
        <v>237</v>
      </c>
      <c r="E93" t="s">
        <v>238</v>
      </c>
    </row>
    <row r="94" spans="1:5" x14ac:dyDescent="0.15">
      <c r="A94" s="50" t="s">
        <v>766</v>
      </c>
      <c r="B94" s="50" t="s">
        <v>543</v>
      </c>
      <c r="C94" s="50" t="s">
        <v>1926</v>
      </c>
      <c r="D94" t="s">
        <v>215</v>
      </c>
      <c r="E94" t="s">
        <v>216</v>
      </c>
    </row>
    <row r="95" spans="1:5" x14ac:dyDescent="0.15">
      <c r="A95" s="50" t="s">
        <v>766</v>
      </c>
      <c r="B95" s="50" t="s">
        <v>543</v>
      </c>
      <c r="C95" s="50" t="s">
        <v>1926</v>
      </c>
      <c r="D95" t="s">
        <v>227</v>
      </c>
      <c r="E95" t="s">
        <v>228</v>
      </c>
    </row>
    <row r="96" spans="1:5" x14ac:dyDescent="0.15">
      <c r="A96" s="50" t="s">
        <v>766</v>
      </c>
      <c r="B96" s="50" t="s">
        <v>543</v>
      </c>
      <c r="C96" s="50" t="s">
        <v>21</v>
      </c>
      <c r="D96" t="s">
        <v>217</v>
      </c>
      <c r="E96" t="s">
        <v>218</v>
      </c>
    </row>
    <row r="97" spans="1:5" x14ac:dyDescent="0.15">
      <c r="A97" s="50" t="s">
        <v>766</v>
      </c>
      <c r="B97" s="50" t="s">
        <v>543</v>
      </c>
      <c r="C97" s="50" t="s">
        <v>21</v>
      </c>
      <c r="D97" t="s">
        <v>229</v>
      </c>
      <c r="E97" t="s">
        <v>230</v>
      </c>
    </row>
    <row r="98" spans="1:5" x14ac:dyDescent="0.15">
      <c r="A98" s="50" t="s">
        <v>766</v>
      </c>
      <c r="B98" s="50" t="s">
        <v>543</v>
      </c>
      <c r="C98" s="50" t="s">
        <v>21</v>
      </c>
      <c r="D98" t="s">
        <v>239</v>
      </c>
      <c r="E98" t="s">
        <v>240</v>
      </c>
    </row>
    <row r="99" spans="1:5" x14ac:dyDescent="0.15">
      <c r="A99" s="50" t="s">
        <v>766</v>
      </c>
      <c r="B99" s="50" t="s">
        <v>543</v>
      </c>
      <c r="C99" s="50" t="s">
        <v>566</v>
      </c>
      <c r="D99" t="s">
        <v>219</v>
      </c>
      <c r="E99" t="s">
        <v>220</v>
      </c>
    </row>
    <row r="100" spans="1:5" x14ac:dyDescent="0.15">
      <c r="A100" s="50" t="s">
        <v>766</v>
      </c>
      <c r="B100" s="50" t="s">
        <v>543</v>
      </c>
      <c r="C100" s="50" t="s">
        <v>566</v>
      </c>
      <c r="D100" t="s">
        <v>231</v>
      </c>
      <c r="E100" t="s">
        <v>232</v>
      </c>
    </row>
    <row r="101" spans="1:5" x14ac:dyDescent="0.15">
      <c r="A101" s="50" t="s">
        <v>766</v>
      </c>
      <c r="B101" s="50" t="s">
        <v>543</v>
      </c>
      <c r="C101" s="50" t="s">
        <v>23</v>
      </c>
      <c r="D101" t="s">
        <v>221</v>
      </c>
      <c r="E101" t="s">
        <v>222</v>
      </c>
    </row>
    <row r="102" spans="1:5" x14ac:dyDescent="0.15">
      <c r="A102" s="50" t="s">
        <v>766</v>
      </c>
      <c r="B102" s="50" t="s">
        <v>543</v>
      </c>
      <c r="C102" s="50" t="s">
        <v>23</v>
      </c>
      <c r="D102" t="s">
        <v>233</v>
      </c>
      <c r="E102" t="s">
        <v>234</v>
      </c>
    </row>
    <row r="103" spans="1:5" x14ac:dyDescent="0.15">
      <c r="A103" s="50" t="s">
        <v>766</v>
      </c>
      <c r="B103" s="50" t="s">
        <v>543</v>
      </c>
      <c r="C103" s="50" t="s">
        <v>23</v>
      </c>
      <c r="D103" t="s">
        <v>241</v>
      </c>
      <c r="E103" t="s">
        <v>242</v>
      </c>
    </row>
    <row r="104" spans="1:5" ht="42" x14ac:dyDescent="0.15">
      <c r="A104" s="50" t="s">
        <v>766</v>
      </c>
      <c r="B104" s="50" t="s">
        <v>543</v>
      </c>
      <c r="C104" s="50" t="s">
        <v>24</v>
      </c>
      <c r="D104" t="s">
        <v>223</v>
      </c>
      <c r="E104" s="57" t="s">
        <v>224</v>
      </c>
    </row>
    <row r="105" spans="1:5" x14ac:dyDescent="0.15">
      <c r="A105" s="50" t="s">
        <v>766</v>
      </c>
      <c r="B105" s="50" t="s">
        <v>543</v>
      </c>
      <c r="C105" s="50" t="s">
        <v>24</v>
      </c>
      <c r="D105" t="s">
        <v>235</v>
      </c>
      <c r="E105" t="s">
        <v>236</v>
      </c>
    </row>
    <row r="106" spans="1:5" x14ac:dyDescent="0.15">
      <c r="A106" s="50" t="s">
        <v>774</v>
      </c>
      <c r="B106" s="50" t="s">
        <v>543</v>
      </c>
      <c r="C106" s="50" t="s">
        <v>19</v>
      </c>
      <c r="D106" t="s">
        <v>247</v>
      </c>
      <c r="E106" t="s">
        <v>248</v>
      </c>
    </row>
    <row r="107" spans="1:5" x14ac:dyDescent="0.15">
      <c r="A107" s="50" t="s">
        <v>774</v>
      </c>
      <c r="B107" s="50" t="s">
        <v>543</v>
      </c>
      <c r="C107" s="50" t="s">
        <v>19</v>
      </c>
      <c r="D107" t="s">
        <v>259</v>
      </c>
      <c r="E107" t="s">
        <v>260</v>
      </c>
    </row>
    <row r="108" spans="1:5" x14ac:dyDescent="0.15">
      <c r="A108" s="50" t="s">
        <v>774</v>
      </c>
      <c r="B108" s="50" t="s">
        <v>543</v>
      </c>
      <c r="C108" s="50" t="s">
        <v>1926</v>
      </c>
      <c r="D108" t="s">
        <v>249</v>
      </c>
      <c r="E108" t="s">
        <v>250</v>
      </c>
    </row>
    <row r="109" spans="1:5" ht="28" x14ac:dyDescent="0.15">
      <c r="A109" s="50" t="s">
        <v>774</v>
      </c>
      <c r="B109" s="50" t="s">
        <v>543</v>
      </c>
      <c r="C109" s="50" t="s">
        <v>1926</v>
      </c>
      <c r="D109" t="s">
        <v>261</v>
      </c>
      <c r="E109" s="51" t="s">
        <v>1919</v>
      </c>
    </row>
    <row r="110" spans="1:5" x14ac:dyDescent="0.15">
      <c r="A110" s="50" t="s">
        <v>774</v>
      </c>
      <c r="B110" s="50" t="s">
        <v>543</v>
      </c>
      <c r="C110" s="50" t="s">
        <v>1926</v>
      </c>
      <c r="D110" t="s">
        <v>271</v>
      </c>
      <c r="E110" t="s">
        <v>272</v>
      </c>
    </row>
    <row r="111" spans="1:5" x14ac:dyDescent="0.15">
      <c r="A111" s="50" t="s">
        <v>774</v>
      </c>
      <c r="B111" s="50" t="s">
        <v>543</v>
      </c>
      <c r="C111" s="50" t="s">
        <v>1926</v>
      </c>
      <c r="D111" t="s">
        <v>278</v>
      </c>
      <c r="E111" t="s">
        <v>279</v>
      </c>
    </row>
    <row r="112" spans="1:5" x14ac:dyDescent="0.15">
      <c r="A112" s="50" t="s">
        <v>774</v>
      </c>
      <c r="B112" s="50" t="s">
        <v>543</v>
      </c>
      <c r="C112" s="50" t="s">
        <v>1926</v>
      </c>
      <c r="D112" t="s">
        <v>282</v>
      </c>
      <c r="E112" t="s">
        <v>283</v>
      </c>
    </row>
    <row r="113" spans="1:5" ht="14" x14ac:dyDescent="0.15">
      <c r="A113" s="50" t="s">
        <v>774</v>
      </c>
      <c r="B113" s="50" t="s">
        <v>543</v>
      </c>
      <c r="C113" s="50" t="s">
        <v>21</v>
      </c>
      <c r="D113" s="12" t="s">
        <v>251</v>
      </c>
      <c r="E113" s="12" t="s">
        <v>252</v>
      </c>
    </row>
    <row r="114" spans="1:5" ht="14" x14ac:dyDescent="0.15">
      <c r="A114" s="50" t="s">
        <v>774</v>
      </c>
      <c r="B114" s="50" t="s">
        <v>543</v>
      </c>
      <c r="C114" s="50" t="s">
        <v>21</v>
      </c>
      <c r="D114" s="12" t="s">
        <v>263</v>
      </c>
      <c r="E114" s="12" t="s">
        <v>264</v>
      </c>
    </row>
    <row r="115" spans="1:5" x14ac:dyDescent="0.15">
      <c r="A115" s="50" t="s">
        <v>774</v>
      </c>
      <c r="B115" s="50" t="s">
        <v>543</v>
      </c>
      <c r="C115" s="50" t="s">
        <v>566</v>
      </c>
      <c r="D115" t="s">
        <v>253</v>
      </c>
      <c r="E115" t="s">
        <v>254</v>
      </c>
    </row>
    <row r="116" spans="1:5" x14ac:dyDescent="0.15">
      <c r="A116" s="50" t="s">
        <v>774</v>
      </c>
      <c r="B116" s="50" t="s">
        <v>543</v>
      </c>
      <c r="C116" s="50" t="s">
        <v>566</v>
      </c>
      <c r="D116" t="s">
        <v>265</v>
      </c>
      <c r="E116" t="s">
        <v>266</v>
      </c>
    </row>
    <row r="117" spans="1:5" x14ac:dyDescent="0.15">
      <c r="A117" s="50" t="s">
        <v>774</v>
      </c>
      <c r="B117" s="50" t="s">
        <v>543</v>
      </c>
      <c r="C117" s="50" t="s">
        <v>566</v>
      </c>
      <c r="D117" t="s">
        <v>259</v>
      </c>
      <c r="E117" t="s">
        <v>273</v>
      </c>
    </row>
    <row r="118" spans="1:5" x14ac:dyDescent="0.15">
      <c r="A118" s="50" t="s">
        <v>774</v>
      </c>
      <c r="B118" s="50" t="s">
        <v>543</v>
      </c>
      <c r="C118" s="50" t="s">
        <v>23</v>
      </c>
      <c r="D118" t="s">
        <v>255</v>
      </c>
      <c r="E118" t="s">
        <v>256</v>
      </c>
    </row>
    <row r="119" spans="1:5" x14ac:dyDescent="0.15">
      <c r="A119" s="50" t="s">
        <v>774</v>
      </c>
      <c r="B119" s="50" t="s">
        <v>543</v>
      </c>
      <c r="C119" s="50" t="s">
        <v>23</v>
      </c>
      <c r="D119" t="s">
        <v>267</v>
      </c>
      <c r="E119" t="s">
        <v>268</v>
      </c>
    </row>
    <row r="120" spans="1:5" x14ac:dyDescent="0.15">
      <c r="A120" s="50" t="s">
        <v>774</v>
      </c>
      <c r="B120" s="50" t="s">
        <v>543</v>
      </c>
      <c r="C120" s="50" t="s">
        <v>23</v>
      </c>
      <c r="D120" t="s">
        <v>274</v>
      </c>
      <c r="E120" t="s">
        <v>275</v>
      </c>
    </row>
    <row r="121" spans="1:5" x14ac:dyDescent="0.15">
      <c r="A121" s="50" t="s">
        <v>774</v>
      </c>
      <c r="B121" s="50" t="s">
        <v>543</v>
      </c>
      <c r="C121" s="50" t="s">
        <v>23</v>
      </c>
      <c r="D121" t="s">
        <v>280</v>
      </c>
      <c r="E121" t="s">
        <v>281</v>
      </c>
    </row>
    <row r="122" spans="1:5" x14ac:dyDescent="0.15">
      <c r="A122" s="50" t="s">
        <v>774</v>
      </c>
      <c r="B122" s="50" t="s">
        <v>543</v>
      </c>
      <c r="C122" s="50" t="s">
        <v>24</v>
      </c>
      <c r="D122" t="s">
        <v>257</v>
      </c>
      <c r="E122" t="s">
        <v>258</v>
      </c>
    </row>
    <row r="123" spans="1:5" x14ac:dyDescent="0.15">
      <c r="A123" s="50" t="s">
        <v>774</v>
      </c>
      <c r="B123" s="50" t="s">
        <v>543</v>
      </c>
      <c r="C123" s="50" t="s">
        <v>24</v>
      </c>
      <c r="D123" t="s">
        <v>269</v>
      </c>
      <c r="E123" t="s">
        <v>270</v>
      </c>
    </row>
    <row r="124" spans="1:5" x14ac:dyDescent="0.15">
      <c r="A124" s="50" t="s">
        <v>774</v>
      </c>
      <c r="B124" s="50" t="s">
        <v>543</v>
      </c>
      <c r="C124" s="50" t="s">
        <v>24</v>
      </c>
      <c r="D124" t="s">
        <v>276</v>
      </c>
      <c r="E124" t="s">
        <v>277</v>
      </c>
    </row>
    <row r="125" spans="1:5" x14ac:dyDescent="0.15">
      <c r="A125" s="50" t="s">
        <v>1920</v>
      </c>
      <c r="B125" s="50" t="s">
        <v>543</v>
      </c>
      <c r="C125" s="50" t="s">
        <v>19</v>
      </c>
      <c r="D125" t="s">
        <v>288</v>
      </c>
      <c r="E125" t="s">
        <v>289</v>
      </c>
    </row>
    <row r="126" spans="1:5" x14ac:dyDescent="0.15">
      <c r="A126" s="50" t="s">
        <v>1920</v>
      </c>
      <c r="B126" s="50" t="s">
        <v>543</v>
      </c>
      <c r="C126" s="50" t="s">
        <v>19</v>
      </c>
      <c r="D126" t="s">
        <v>300</v>
      </c>
      <c r="E126" t="s">
        <v>301</v>
      </c>
    </row>
    <row r="127" spans="1:5" x14ac:dyDescent="0.15">
      <c r="A127" s="50" t="s">
        <v>1920</v>
      </c>
      <c r="B127" s="50" t="s">
        <v>543</v>
      </c>
      <c r="C127" s="50" t="s">
        <v>19</v>
      </c>
      <c r="D127" t="s">
        <v>310</v>
      </c>
      <c r="E127" t="s">
        <v>311</v>
      </c>
    </row>
    <row r="128" spans="1:5" ht="14" x14ac:dyDescent="0.15">
      <c r="A128" s="50" t="s">
        <v>1920</v>
      </c>
      <c r="B128" s="50" t="s">
        <v>543</v>
      </c>
      <c r="C128" s="50" t="s">
        <v>1926</v>
      </c>
      <c r="D128" s="12" t="s">
        <v>290</v>
      </c>
      <c r="E128" s="14" t="s">
        <v>291</v>
      </c>
    </row>
    <row r="129" spans="1:5" ht="14" x14ac:dyDescent="0.15">
      <c r="A129" s="50" t="s">
        <v>1920</v>
      </c>
      <c r="B129" s="50" t="s">
        <v>543</v>
      </c>
      <c r="C129" s="50" t="s">
        <v>1926</v>
      </c>
      <c r="D129" s="12" t="s">
        <v>302</v>
      </c>
      <c r="E129" s="14" t="s">
        <v>303</v>
      </c>
    </row>
    <row r="130" spans="1:5" ht="14" x14ac:dyDescent="0.15">
      <c r="A130" s="50" t="s">
        <v>1920</v>
      </c>
      <c r="B130" s="50" t="s">
        <v>543</v>
      </c>
      <c r="C130" s="50" t="s">
        <v>1926</v>
      </c>
      <c r="D130" s="12" t="s">
        <v>312</v>
      </c>
      <c r="E130" s="14" t="s">
        <v>313</v>
      </c>
    </row>
    <row r="131" spans="1:5" ht="14" x14ac:dyDescent="0.15">
      <c r="A131" s="50" t="s">
        <v>1920</v>
      </c>
      <c r="B131" s="50" t="s">
        <v>543</v>
      </c>
      <c r="C131" s="50" t="s">
        <v>21</v>
      </c>
      <c r="D131" s="53" t="s">
        <v>292</v>
      </c>
      <c r="E131" s="55" t="s">
        <v>293</v>
      </c>
    </row>
    <row r="132" spans="1:5" ht="14" x14ac:dyDescent="0.15">
      <c r="A132" s="50" t="s">
        <v>1920</v>
      </c>
      <c r="B132" s="50" t="s">
        <v>543</v>
      </c>
      <c r="C132" s="50" t="s">
        <v>21</v>
      </c>
      <c r="D132" s="53" t="s">
        <v>304</v>
      </c>
      <c r="E132" s="55" t="s">
        <v>305</v>
      </c>
    </row>
    <row r="133" spans="1:5" ht="14" x14ac:dyDescent="0.15">
      <c r="A133" s="50" t="s">
        <v>1920</v>
      </c>
      <c r="B133" s="50" t="s">
        <v>543</v>
      </c>
      <c r="C133" s="50" t="s">
        <v>566</v>
      </c>
      <c r="D133" s="53" t="s">
        <v>294</v>
      </c>
      <c r="E133" s="55" t="s">
        <v>295</v>
      </c>
    </row>
    <row r="134" spans="1:5" ht="14" x14ac:dyDescent="0.15">
      <c r="A134" s="50" t="s">
        <v>1920</v>
      </c>
      <c r="B134" s="50" t="s">
        <v>543</v>
      </c>
      <c r="C134" s="50" t="s">
        <v>566</v>
      </c>
      <c r="D134" s="53" t="s">
        <v>306</v>
      </c>
      <c r="E134" s="55" t="s">
        <v>307</v>
      </c>
    </row>
    <row r="135" spans="1:5" ht="14" x14ac:dyDescent="0.15">
      <c r="A135" s="50" t="s">
        <v>1920</v>
      </c>
      <c r="B135" s="50" t="s">
        <v>543</v>
      </c>
      <c r="C135" s="50" t="s">
        <v>566</v>
      </c>
      <c r="D135" s="54" t="s">
        <v>314</v>
      </c>
      <c r="E135" s="56" t="s">
        <v>315</v>
      </c>
    </row>
    <row r="136" spans="1:5" ht="14" x14ac:dyDescent="0.15">
      <c r="A136" s="50" t="s">
        <v>1920</v>
      </c>
      <c r="B136" s="50" t="s">
        <v>543</v>
      </c>
      <c r="C136" s="50" t="s">
        <v>23</v>
      </c>
      <c r="D136" s="12" t="s">
        <v>296</v>
      </c>
      <c r="E136" s="14" t="s">
        <v>297</v>
      </c>
    </row>
    <row r="137" spans="1:5" ht="14" x14ac:dyDescent="0.15">
      <c r="A137" s="50" t="s">
        <v>1920</v>
      </c>
      <c r="B137" s="50" t="s">
        <v>543</v>
      </c>
      <c r="C137" s="50" t="s">
        <v>24</v>
      </c>
      <c r="D137" s="12" t="s">
        <v>298</v>
      </c>
      <c r="E137" s="14" t="s">
        <v>299</v>
      </c>
    </row>
    <row r="138" spans="1:5" ht="14" x14ac:dyDescent="0.15">
      <c r="A138" s="50" t="s">
        <v>1920</v>
      </c>
      <c r="B138" s="50" t="s">
        <v>543</v>
      </c>
      <c r="C138" s="50" t="s">
        <v>24</v>
      </c>
      <c r="D138" s="12" t="s">
        <v>308</v>
      </c>
      <c r="E138" s="14" t="s">
        <v>309</v>
      </c>
    </row>
    <row r="139" spans="1:5" ht="14" x14ac:dyDescent="0.15">
      <c r="A139" s="50" t="s">
        <v>1920</v>
      </c>
      <c r="B139" s="50" t="s">
        <v>543</v>
      </c>
      <c r="C139" s="50" t="s">
        <v>24</v>
      </c>
      <c r="D139" s="12" t="s">
        <v>316</v>
      </c>
      <c r="E139" s="14" t="s">
        <v>317</v>
      </c>
    </row>
    <row r="140" spans="1:5" ht="14" x14ac:dyDescent="0.15">
      <c r="A140" s="50" t="s">
        <v>813</v>
      </c>
      <c r="B140" s="50" t="s">
        <v>543</v>
      </c>
      <c r="C140" s="50" t="s">
        <v>19</v>
      </c>
      <c r="D140" s="12" t="s">
        <v>322</v>
      </c>
      <c r="E140" s="14" t="s">
        <v>323</v>
      </c>
    </row>
    <row r="141" spans="1:5" ht="14" x14ac:dyDescent="0.15">
      <c r="A141" s="50" t="s">
        <v>813</v>
      </c>
      <c r="B141" s="50" t="s">
        <v>543</v>
      </c>
      <c r="C141" s="50" t="s">
        <v>19</v>
      </c>
      <c r="D141" s="12" t="s">
        <v>334</v>
      </c>
      <c r="E141" s="14" t="s">
        <v>335</v>
      </c>
    </row>
    <row r="142" spans="1:5" ht="14" x14ac:dyDescent="0.15">
      <c r="A142" s="50" t="s">
        <v>813</v>
      </c>
      <c r="B142" s="50" t="s">
        <v>543</v>
      </c>
      <c r="C142" s="50" t="s">
        <v>19</v>
      </c>
      <c r="D142" s="12" t="s">
        <v>344</v>
      </c>
      <c r="E142" s="14" t="s">
        <v>345</v>
      </c>
    </row>
    <row r="143" spans="1:5" ht="14" x14ac:dyDescent="0.15">
      <c r="A143" s="50" t="s">
        <v>813</v>
      </c>
      <c r="B143" s="50" t="s">
        <v>543</v>
      </c>
      <c r="C143" s="50" t="s">
        <v>1926</v>
      </c>
      <c r="D143" s="12" t="s">
        <v>324</v>
      </c>
      <c r="E143" s="14" t="s">
        <v>325</v>
      </c>
    </row>
    <row r="144" spans="1:5" ht="14" x14ac:dyDescent="0.15">
      <c r="A144" s="50" t="s">
        <v>813</v>
      </c>
      <c r="B144" s="50" t="s">
        <v>543</v>
      </c>
      <c r="C144" s="50" t="s">
        <v>1926</v>
      </c>
      <c r="D144" s="12" t="s">
        <v>336</v>
      </c>
      <c r="E144" s="14" t="s">
        <v>337</v>
      </c>
    </row>
    <row r="145" spans="1:5" ht="14" x14ac:dyDescent="0.15">
      <c r="A145" s="50" t="s">
        <v>813</v>
      </c>
      <c r="B145" s="50" t="s">
        <v>543</v>
      </c>
      <c r="C145" s="50" t="s">
        <v>1926</v>
      </c>
      <c r="D145" s="12" t="s">
        <v>346</v>
      </c>
      <c r="E145" s="14" t="s">
        <v>347</v>
      </c>
    </row>
    <row r="146" spans="1:5" ht="14" x14ac:dyDescent="0.15">
      <c r="A146" s="50" t="s">
        <v>813</v>
      </c>
      <c r="B146" s="50" t="s">
        <v>543</v>
      </c>
      <c r="C146" s="50" t="s">
        <v>1926</v>
      </c>
      <c r="D146" s="12" t="s">
        <v>350</v>
      </c>
      <c r="E146" s="14" t="s">
        <v>351</v>
      </c>
    </row>
    <row r="147" spans="1:5" ht="14" x14ac:dyDescent="0.15">
      <c r="A147" s="50" t="s">
        <v>813</v>
      </c>
      <c r="B147" s="50" t="s">
        <v>543</v>
      </c>
      <c r="C147" s="50" t="s">
        <v>21</v>
      </c>
      <c r="D147" s="12" t="s">
        <v>326</v>
      </c>
      <c r="E147" s="14" t="s">
        <v>327</v>
      </c>
    </row>
    <row r="148" spans="1:5" ht="14" x14ac:dyDescent="0.15">
      <c r="A148" s="50" t="s">
        <v>813</v>
      </c>
      <c r="B148" s="50" t="s">
        <v>543</v>
      </c>
      <c r="C148" s="50" t="s">
        <v>566</v>
      </c>
      <c r="D148" s="12" t="s">
        <v>328</v>
      </c>
      <c r="E148" s="14" t="s">
        <v>329</v>
      </c>
    </row>
    <row r="149" spans="1:5" ht="14" x14ac:dyDescent="0.15">
      <c r="A149" s="50" t="s">
        <v>813</v>
      </c>
      <c r="B149" s="50" t="s">
        <v>543</v>
      </c>
      <c r="C149" s="50" t="s">
        <v>566</v>
      </c>
      <c r="D149" s="12" t="s">
        <v>338</v>
      </c>
      <c r="E149" s="14" t="s">
        <v>339</v>
      </c>
    </row>
    <row r="150" spans="1:5" ht="14" x14ac:dyDescent="0.15">
      <c r="A150" s="50" t="s">
        <v>813</v>
      </c>
      <c r="B150" s="50" t="s">
        <v>543</v>
      </c>
      <c r="C150" s="50" t="s">
        <v>23</v>
      </c>
      <c r="D150" s="53" t="s">
        <v>330</v>
      </c>
      <c r="E150" s="55" t="s">
        <v>331</v>
      </c>
    </row>
    <row r="151" spans="1:5" ht="14" x14ac:dyDescent="0.15">
      <c r="A151" s="50" t="s">
        <v>813</v>
      </c>
      <c r="B151" s="50" t="s">
        <v>543</v>
      </c>
      <c r="C151" s="50" t="s">
        <v>23</v>
      </c>
      <c r="D151" s="53" t="s">
        <v>340</v>
      </c>
      <c r="E151" s="55" t="s">
        <v>341</v>
      </c>
    </row>
    <row r="152" spans="1:5" ht="14" x14ac:dyDescent="0.15">
      <c r="A152" s="50" t="s">
        <v>813</v>
      </c>
      <c r="B152" s="50" t="s">
        <v>543</v>
      </c>
      <c r="C152" s="50" t="s">
        <v>24</v>
      </c>
      <c r="D152" s="12" t="s">
        <v>332</v>
      </c>
      <c r="E152" s="14" t="s">
        <v>333</v>
      </c>
    </row>
    <row r="153" spans="1:5" ht="14" x14ac:dyDescent="0.15">
      <c r="A153" s="50" t="s">
        <v>813</v>
      </c>
      <c r="B153" s="50" t="s">
        <v>543</v>
      </c>
      <c r="C153" s="50" t="s">
        <v>24</v>
      </c>
      <c r="D153" s="12" t="s">
        <v>342</v>
      </c>
      <c r="E153" s="14" t="s">
        <v>343</v>
      </c>
    </row>
    <row r="154" spans="1:5" ht="14" x14ac:dyDescent="0.15">
      <c r="A154" s="50" t="s">
        <v>813</v>
      </c>
      <c r="B154" s="50" t="s">
        <v>543</v>
      </c>
      <c r="C154" s="50" t="s">
        <v>24</v>
      </c>
      <c r="D154" s="12" t="s">
        <v>348</v>
      </c>
      <c r="E154" s="14" t="s">
        <v>349</v>
      </c>
    </row>
    <row r="155" spans="1:5" ht="14" x14ac:dyDescent="0.15">
      <c r="A155" s="50" t="s">
        <v>1918</v>
      </c>
      <c r="B155" s="50" t="s">
        <v>352</v>
      </c>
      <c r="C155" s="50" t="s">
        <v>1921</v>
      </c>
      <c r="D155" s="53" t="s">
        <v>356</v>
      </c>
      <c r="E155" s="53" t="s">
        <v>357</v>
      </c>
    </row>
    <row r="156" spans="1:5" ht="14" x14ac:dyDescent="0.15">
      <c r="A156" s="50" t="s">
        <v>1918</v>
      </c>
      <c r="B156" s="50" t="s">
        <v>352</v>
      </c>
      <c r="C156" s="50" t="s">
        <v>1921</v>
      </c>
      <c r="D156" s="53" t="s">
        <v>362</v>
      </c>
      <c r="E156" s="53" t="s">
        <v>363</v>
      </c>
    </row>
    <row r="157" spans="1:5" ht="14" x14ac:dyDescent="0.15">
      <c r="A157" s="50" t="s">
        <v>1918</v>
      </c>
      <c r="B157" s="50" t="s">
        <v>352</v>
      </c>
      <c r="C157" s="50" t="s">
        <v>1921</v>
      </c>
      <c r="D157" s="53" t="s">
        <v>368</v>
      </c>
      <c r="E157" s="53" t="s">
        <v>369</v>
      </c>
    </row>
    <row r="158" spans="1:5" ht="14" x14ac:dyDescent="0.15">
      <c r="A158" s="50" t="s">
        <v>1918</v>
      </c>
      <c r="B158" s="50" t="s">
        <v>352</v>
      </c>
      <c r="C158" s="50" t="s">
        <v>1921</v>
      </c>
      <c r="D158" s="53" t="s">
        <v>374</v>
      </c>
      <c r="E158" s="53" t="s">
        <v>375</v>
      </c>
    </row>
    <row r="159" spans="1:5" ht="14" x14ac:dyDescent="0.15">
      <c r="A159" s="50" t="s">
        <v>1918</v>
      </c>
      <c r="B159" s="50" t="s">
        <v>352</v>
      </c>
      <c r="C159" s="50" t="s">
        <v>1921</v>
      </c>
      <c r="D159" s="53" t="s">
        <v>380</v>
      </c>
      <c r="E159" s="53" t="s">
        <v>381</v>
      </c>
    </row>
    <row r="160" spans="1:5" ht="14" x14ac:dyDescent="0.15">
      <c r="A160" s="50" t="s">
        <v>1918</v>
      </c>
      <c r="B160" s="50" t="s">
        <v>352</v>
      </c>
      <c r="C160" s="50" t="s">
        <v>1921</v>
      </c>
      <c r="D160" s="53" t="s">
        <v>386</v>
      </c>
      <c r="E160" s="53" t="s">
        <v>387</v>
      </c>
    </row>
    <row r="161" spans="1:5" ht="14" x14ac:dyDescent="0.15">
      <c r="A161" s="50" t="s">
        <v>1918</v>
      </c>
      <c r="B161" s="50" t="s">
        <v>352</v>
      </c>
      <c r="C161" s="50" t="s">
        <v>1921</v>
      </c>
      <c r="D161" s="53" t="s">
        <v>391</v>
      </c>
      <c r="E161" s="53" t="s">
        <v>392</v>
      </c>
    </row>
    <row r="162" spans="1:5" ht="14" x14ac:dyDescent="0.15">
      <c r="A162" s="50" t="s">
        <v>1918</v>
      </c>
      <c r="B162" s="50" t="s">
        <v>352</v>
      </c>
      <c r="C162" s="50" t="s">
        <v>1921</v>
      </c>
      <c r="D162" s="53" t="s">
        <v>397</v>
      </c>
      <c r="E162" s="53" t="s">
        <v>398</v>
      </c>
    </row>
    <row r="163" spans="1:5" ht="14" x14ac:dyDescent="0.15">
      <c r="A163" s="50" t="s">
        <v>1918</v>
      </c>
      <c r="B163" s="50" t="s">
        <v>352</v>
      </c>
      <c r="C163" s="50" t="s">
        <v>1921</v>
      </c>
      <c r="D163" s="53" t="s">
        <v>403</v>
      </c>
      <c r="E163" s="53" t="s">
        <v>404</v>
      </c>
    </row>
    <row r="164" spans="1:5" ht="14" x14ac:dyDescent="0.15">
      <c r="A164" s="50" t="s">
        <v>1918</v>
      </c>
      <c r="B164" s="50" t="s">
        <v>352</v>
      </c>
      <c r="C164" s="50" t="s">
        <v>1921</v>
      </c>
      <c r="D164" s="53" t="s">
        <v>407</v>
      </c>
      <c r="E164" s="53" t="s">
        <v>408</v>
      </c>
    </row>
    <row r="165" spans="1:5" ht="14" x14ac:dyDescent="0.15">
      <c r="A165" s="50" t="s">
        <v>774</v>
      </c>
      <c r="B165" s="50" t="s">
        <v>352</v>
      </c>
      <c r="C165" s="50" t="s">
        <v>1921</v>
      </c>
      <c r="D165" s="53" t="s">
        <v>418</v>
      </c>
      <c r="E165" s="53" t="s">
        <v>419</v>
      </c>
    </row>
    <row r="166" spans="1:5" ht="14" x14ac:dyDescent="0.15">
      <c r="A166" s="50" t="s">
        <v>774</v>
      </c>
      <c r="B166" s="50" t="s">
        <v>352</v>
      </c>
      <c r="C166" s="50" t="s">
        <v>1921</v>
      </c>
      <c r="D166" s="53" t="s">
        <v>424</v>
      </c>
      <c r="E166" s="53" t="s">
        <v>425</v>
      </c>
    </row>
    <row r="167" spans="1:5" ht="14" x14ac:dyDescent="0.15">
      <c r="A167" s="50" t="s">
        <v>774</v>
      </c>
      <c r="B167" s="50" t="s">
        <v>352</v>
      </c>
      <c r="C167" s="50" t="s">
        <v>1921</v>
      </c>
      <c r="D167" s="53" t="s">
        <v>430</v>
      </c>
      <c r="E167" s="53" t="s">
        <v>431</v>
      </c>
    </row>
    <row r="168" spans="1:5" ht="14" x14ac:dyDescent="0.15">
      <c r="A168" s="50" t="s">
        <v>774</v>
      </c>
      <c r="B168" s="50" t="s">
        <v>352</v>
      </c>
      <c r="C168" s="50" t="s">
        <v>1921</v>
      </c>
      <c r="D168" s="53" t="s">
        <v>407</v>
      </c>
      <c r="E168" s="53" t="s">
        <v>436</v>
      </c>
    </row>
    <row r="169" spans="1:5" ht="14" x14ac:dyDescent="0.15">
      <c r="A169" s="50" t="s">
        <v>774</v>
      </c>
      <c r="B169" s="50" t="s">
        <v>352</v>
      </c>
      <c r="C169" s="50" t="s">
        <v>1921</v>
      </c>
      <c r="D169" s="53" t="s">
        <v>441</v>
      </c>
      <c r="E169" s="53" t="s">
        <v>442</v>
      </c>
    </row>
    <row r="170" spans="1:5" ht="14" x14ac:dyDescent="0.15">
      <c r="A170" s="50" t="s">
        <v>774</v>
      </c>
      <c r="B170" s="50" t="s">
        <v>352</v>
      </c>
      <c r="C170" s="50" t="s">
        <v>1921</v>
      </c>
      <c r="D170" s="53" t="s">
        <v>447</v>
      </c>
      <c r="E170" s="53" t="s">
        <v>448</v>
      </c>
    </row>
    <row r="171" spans="1:5" ht="14" x14ac:dyDescent="0.15">
      <c r="A171" s="50" t="s">
        <v>774</v>
      </c>
      <c r="B171" s="50" t="s">
        <v>352</v>
      </c>
      <c r="C171" s="50" t="s">
        <v>1921</v>
      </c>
      <c r="D171" s="53" t="s">
        <v>451</v>
      </c>
      <c r="E171" s="53" t="s">
        <v>452</v>
      </c>
    </row>
    <row r="172" spans="1:5" ht="14" x14ac:dyDescent="0.15">
      <c r="A172" s="50" t="s">
        <v>774</v>
      </c>
      <c r="B172" s="50" t="s">
        <v>352</v>
      </c>
      <c r="C172" s="50" t="s">
        <v>1921</v>
      </c>
      <c r="D172" s="57" t="s">
        <v>455</v>
      </c>
      <c r="E172" s="57" t="s">
        <v>456</v>
      </c>
    </row>
    <row r="173" spans="1:5" ht="14" x14ac:dyDescent="0.15">
      <c r="A173" s="50" t="s">
        <v>766</v>
      </c>
      <c r="B173" s="50" t="s">
        <v>352</v>
      </c>
      <c r="C173" s="50" t="s">
        <v>1921</v>
      </c>
      <c r="D173" s="53" t="s">
        <v>460</v>
      </c>
      <c r="E173" s="53" t="s">
        <v>461</v>
      </c>
    </row>
    <row r="174" spans="1:5" ht="14" x14ac:dyDescent="0.15">
      <c r="A174" s="50" t="s">
        <v>766</v>
      </c>
      <c r="B174" s="50" t="s">
        <v>352</v>
      </c>
      <c r="C174" s="50" t="s">
        <v>1921</v>
      </c>
      <c r="D174" s="53" t="s">
        <v>466</v>
      </c>
      <c r="E174" s="53" t="s">
        <v>467</v>
      </c>
    </row>
    <row r="175" spans="1:5" ht="14" x14ac:dyDescent="0.15">
      <c r="A175" s="50" t="s">
        <v>766</v>
      </c>
      <c r="B175" s="50" t="s">
        <v>352</v>
      </c>
      <c r="C175" s="50" t="s">
        <v>1921</v>
      </c>
      <c r="D175" s="53" t="s">
        <v>468</v>
      </c>
      <c r="E175" s="53" t="s">
        <v>469</v>
      </c>
    </row>
    <row r="176" spans="1:5" ht="14" x14ac:dyDescent="0.15">
      <c r="A176" s="50" t="s">
        <v>1918</v>
      </c>
      <c r="B176" s="50" t="s">
        <v>352</v>
      </c>
      <c r="C176" s="50" t="s">
        <v>1922</v>
      </c>
      <c r="D176" s="53" t="s">
        <v>358</v>
      </c>
      <c r="E176" s="53" t="s">
        <v>359</v>
      </c>
    </row>
    <row r="177" spans="1:5" ht="14" x14ac:dyDescent="0.15">
      <c r="A177" s="50" t="s">
        <v>1918</v>
      </c>
      <c r="B177" s="50" t="s">
        <v>352</v>
      </c>
      <c r="C177" s="50" t="s">
        <v>1922</v>
      </c>
      <c r="D177" s="53" t="s">
        <v>364</v>
      </c>
      <c r="E177" s="53" t="s">
        <v>365</v>
      </c>
    </row>
    <row r="178" spans="1:5" ht="14" x14ac:dyDescent="0.15">
      <c r="A178" s="50" t="s">
        <v>1918</v>
      </c>
      <c r="B178" s="50" t="s">
        <v>352</v>
      </c>
      <c r="C178" s="50" t="s">
        <v>1922</v>
      </c>
      <c r="D178" s="53" t="s">
        <v>370</v>
      </c>
      <c r="E178" s="53" t="s">
        <v>371</v>
      </c>
    </row>
    <row r="179" spans="1:5" ht="14" x14ac:dyDescent="0.15">
      <c r="A179" s="50" t="s">
        <v>1918</v>
      </c>
      <c r="B179" s="50" t="s">
        <v>352</v>
      </c>
      <c r="C179" s="50" t="s">
        <v>1922</v>
      </c>
      <c r="D179" s="53" t="s">
        <v>376</v>
      </c>
      <c r="E179" s="53" t="s">
        <v>377</v>
      </c>
    </row>
    <row r="180" spans="1:5" ht="14" x14ac:dyDescent="0.15">
      <c r="A180" s="50" t="s">
        <v>1918</v>
      </c>
      <c r="B180" s="50" t="s">
        <v>352</v>
      </c>
      <c r="C180" s="50" t="s">
        <v>1922</v>
      </c>
      <c r="D180" s="53" t="s">
        <v>382</v>
      </c>
      <c r="E180" s="53" t="s">
        <v>383</v>
      </c>
    </row>
    <row r="181" spans="1:5" ht="14" x14ac:dyDescent="0.15">
      <c r="A181" s="50" t="s">
        <v>1918</v>
      </c>
      <c r="B181" s="50" t="s">
        <v>352</v>
      </c>
      <c r="C181" s="50" t="s">
        <v>1922</v>
      </c>
      <c r="D181" s="53" t="s">
        <v>352</v>
      </c>
      <c r="E181" s="53" t="s">
        <v>388</v>
      </c>
    </row>
    <row r="182" spans="1:5" ht="14" x14ac:dyDescent="0.15">
      <c r="A182" s="50" t="s">
        <v>1918</v>
      </c>
      <c r="B182" s="50" t="s">
        <v>352</v>
      </c>
      <c r="C182" s="50" t="s">
        <v>1922</v>
      </c>
      <c r="D182" s="53" t="s">
        <v>393</v>
      </c>
      <c r="E182" s="53" t="s">
        <v>394</v>
      </c>
    </row>
    <row r="183" spans="1:5" ht="14" x14ac:dyDescent="0.15">
      <c r="A183" s="50" t="s">
        <v>1918</v>
      </c>
      <c r="B183" s="50" t="s">
        <v>352</v>
      </c>
      <c r="C183" s="50" t="s">
        <v>1922</v>
      </c>
      <c r="D183" s="53" t="s">
        <v>399</v>
      </c>
      <c r="E183" s="53" t="s">
        <v>400</v>
      </c>
    </row>
    <row r="184" spans="1:5" ht="14" x14ac:dyDescent="0.15">
      <c r="A184" s="50" t="s">
        <v>774</v>
      </c>
      <c r="B184" s="50" t="s">
        <v>352</v>
      </c>
      <c r="C184" s="50" t="s">
        <v>1922</v>
      </c>
      <c r="D184" s="53" t="s">
        <v>420</v>
      </c>
      <c r="E184" s="53" t="s">
        <v>421</v>
      </c>
    </row>
    <row r="185" spans="1:5" ht="14" x14ac:dyDescent="0.15">
      <c r="A185" s="50" t="s">
        <v>774</v>
      </c>
      <c r="B185" s="50" t="s">
        <v>352</v>
      </c>
      <c r="C185" s="50" t="s">
        <v>1922</v>
      </c>
      <c r="D185" s="53" t="s">
        <v>426</v>
      </c>
      <c r="E185" s="53" t="s">
        <v>427</v>
      </c>
    </row>
    <row r="186" spans="1:5" ht="14" x14ac:dyDescent="0.15">
      <c r="A186" s="50" t="s">
        <v>774</v>
      </c>
      <c r="B186" s="50" t="s">
        <v>352</v>
      </c>
      <c r="C186" s="50" t="s">
        <v>1922</v>
      </c>
      <c r="D186" s="53" t="s">
        <v>432</v>
      </c>
      <c r="E186" s="53" t="s">
        <v>433</v>
      </c>
    </row>
    <row r="187" spans="1:5" ht="14" x14ac:dyDescent="0.15">
      <c r="A187" s="50" t="s">
        <v>774</v>
      </c>
      <c r="B187" s="50" t="s">
        <v>352</v>
      </c>
      <c r="C187" s="50" t="s">
        <v>1922</v>
      </c>
      <c r="D187" s="53" t="s">
        <v>437</v>
      </c>
      <c r="E187" s="53" t="s">
        <v>438</v>
      </c>
    </row>
    <row r="188" spans="1:5" ht="14" x14ac:dyDescent="0.15">
      <c r="A188" s="50" t="s">
        <v>774</v>
      </c>
      <c r="B188" s="50" t="s">
        <v>352</v>
      </c>
      <c r="C188" s="50" t="s">
        <v>1922</v>
      </c>
      <c r="D188" s="53" t="s">
        <v>443</v>
      </c>
      <c r="E188" s="53" t="s">
        <v>444</v>
      </c>
    </row>
    <row r="189" spans="1:5" ht="14" x14ac:dyDescent="0.15">
      <c r="A189" s="50" t="s">
        <v>774</v>
      </c>
      <c r="B189" s="50" t="s">
        <v>352</v>
      </c>
      <c r="C189" s="50" t="s">
        <v>1922</v>
      </c>
      <c r="D189" s="53" t="s">
        <v>449</v>
      </c>
      <c r="E189" s="53" t="s">
        <v>450</v>
      </c>
    </row>
    <row r="190" spans="1:5" ht="14" x14ac:dyDescent="0.15">
      <c r="A190" s="50" t="s">
        <v>774</v>
      </c>
      <c r="B190" s="50" t="s">
        <v>352</v>
      </c>
      <c r="C190" s="50" t="s">
        <v>1922</v>
      </c>
      <c r="D190" s="53" t="s">
        <v>453</v>
      </c>
      <c r="E190" s="53" t="s">
        <v>454</v>
      </c>
    </row>
    <row r="191" spans="1:5" ht="14" x14ac:dyDescent="0.15">
      <c r="A191" s="50" t="s">
        <v>766</v>
      </c>
      <c r="B191" s="50" t="s">
        <v>352</v>
      </c>
      <c r="C191" s="50" t="s">
        <v>1922</v>
      </c>
      <c r="D191" s="53" t="s">
        <v>462</v>
      </c>
      <c r="E191" s="55" t="s">
        <v>463</v>
      </c>
    </row>
    <row r="192" spans="1:5" ht="14" x14ac:dyDescent="0.15">
      <c r="A192" s="50" t="s">
        <v>1918</v>
      </c>
      <c r="B192" s="50" t="s">
        <v>352</v>
      </c>
      <c r="C192" s="50" t="s">
        <v>1923</v>
      </c>
      <c r="D192" s="12" t="s">
        <v>360</v>
      </c>
      <c r="E192" s="12" t="s">
        <v>361</v>
      </c>
    </row>
    <row r="193" spans="1:5" ht="14" x14ac:dyDescent="0.15">
      <c r="A193" s="50" t="s">
        <v>1918</v>
      </c>
      <c r="B193" s="50" t="s">
        <v>352</v>
      </c>
      <c r="C193" s="50" t="s">
        <v>1923</v>
      </c>
      <c r="D193" s="12" t="s">
        <v>366</v>
      </c>
      <c r="E193" s="12" t="s">
        <v>367</v>
      </c>
    </row>
    <row r="194" spans="1:5" ht="14" x14ac:dyDescent="0.15">
      <c r="A194" s="50" t="s">
        <v>1918</v>
      </c>
      <c r="B194" s="50" t="s">
        <v>352</v>
      </c>
      <c r="C194" s="50" t="s">
        <v>1923</v>
      </c>
      <c r="D194" s="12" t="s">
        <v>372</v>
      </c>
      <c r="E194" s="12" t="s">
        <v>373</v>
      </c>
    </row>
    <row r="195" spans="1:5" ht="14" x14ac:dyDescent="0.15">
      <c r="A195" s="50" t="s">
        <v>1918</v>
      </c>
      <c r="B195" s="50" t="s">
        <v>352</v>
      </c>
      <c r="C195" s="50" t="s">
        <v>1923</v>
      </c>
      <c r="D195" s="12" t="s">
        <v>378</v>
      </c>
      <c r="E195" s="12" t="s">
        <v>379</v>
      </c>
    </row>
    <row r="196" spans="1:5" ht="14" x14ac:dyDescent="0.15">
      <c r="A196" s="50" t="s">
        <v>1918</v>
      </c>
      <c r="B196" s="50" t="s">
        <v>352</v>
      </c>
      <c r="C196" s="50" t="s">
        <v>1923</v>
      </c>
      <c r="D196" s="12" t="s">
        <v>384</v>
      </c>
      <c r="E196" s="12" t="s">
        <v>385</v>
      </c>
    </row>
    <row r="197" spans="1:5" ht="14" x14ac:dyDescent="0.15">
      <c r="A197" s="50" t="s">
        <v>1918</v>
      </c>
      <c r="B197" s="50" t="s">
        <v>352</v>
      </c>
      <c r="C197" s="50" t="s">
        <v>1923</v>
      </c>
      <c r="D197" s="12" t="s">
        <v>389</v>
      </c>
      <c r="E197" s="12" t="s">
        <v>390</v>
      </c>
    </row>
    <row r="198" spans="1:5" ht="14" x14ac:dyDescent="0.15">
      <c r="A198" s="50" t="s">
        <v>1918</v>
      </c>
      <c r="B198" s="50" t="s">
        <v>352</v>
      </c>
      <c r="C198" s="50" t="s">
        <v>1923</v>
      </c>
      <c r="D198" s="12" t="s">
        <v>395</v>
      </c>
      <c r="E198" s="12" t="s">
        <v>396</v>
      </c>
    </row>
    <row r="199" spans="1:5" ht="14" x14ac:dyDescent="0.15">
      <c r="A199" s="50" t="s">
        <v>1918</v>
      </c>
      <c r="B199" s="50" t="s">
        <v>352</v>
      </c>
      <c r="C199" s="50" t="s">
        <v>1923</v>
      </c>
      <c r="D199" s="12" t="s">
        <v>401</v>
      </c>
      <c r="E199" s="12" t="s">
        <v>402</v>
      </c>
    </row>
    <row r="200" spans="1:5" ht="14" x14ac:dyDescent="0.15">
      <c r="A200" s="50" t="s">
        <v>1918</v>
      </c>
      <c r="B200" s="50" t="s">
        <v>352</v>
      </c>
      <c r="C200" s="50" t="s">
        <v>1923</v>
      </c>
      <c r="D200" s="12" t="s">
        <v>405</v>
      </c>
      <c r="E200" s="12" t="s">
        <v>406</v>
      </c>
    </row>
    <row r="201" spans="1:5" ht="14" x14ac:dyDescent="0.15">
      <c r="A201" s="50" t="s">
        <v>1918</v>
      </c>
      <c r="B201" s="50" t="s">
        <v>352</v>
      </c>
      <c r="C201" s="50" t="s">
        <v>1923</v>
      </c>
      <c r="D201" s="12" t="s">
        <v>409</v>
      </c>
      <c r="E201" s="12" t="s">
        <v>410</v>
      </c>
    </row>
    <row r="202" spans="1:5" ht="14" x14ac:dyDescent="0.15">
      <c r="A202" s="50" t="s">
        <v>1918</v>
      </c>
      <c r="B202" s="50" t="s">
        <v>352</v>
      </c>
      <c r="C202" s="50" t="s">
        <v>1923</v>
      </c>
      <c r="D202" s="12" t="s">
        <v>411</v>
      </c>
      <c r="E202" s="12" t="s">
        <v>412</v>
      </c>
    </row>
    <row r="203" spans="1:5" ht="14" x14ac:dyDescent="0.15">
      <c r="A203" s="50" t="s">
        <v>1918</v>
      </c>
      <c r="B203" s="50" t="s">
        <v>352</v>
      </c>
      <c r="C203" s="50" t="s">
        <v>1923</v>
      </c>
      <c r="D203" s="12" t="s">
        <v>413</v>
      </c>
      <c r="E203" s="12" t="s">
        <v>414</v>
      </c>
    </row>
    <row r="204" spans="1:5" ht="14" x14ac:dyDescent="0.15">
      <c r="A204" s="50" t="s">
        <v>774</v>
      </c>
      <c r="B204" s="50" t="s">
        <v>352</v>
      </c>
      <c r="C204" s="50" t="s">
        <v>1923</v>
      </c>
      <c r="D204" s="12" t="s">
        <v>422</v>
      </c>
      <c r="E204" s="12" t="s">
        <v>423</v>
      </c>
    </row>
    <row r="205" spans="1:5" ht="14" x14ac:dyDescent="0.15">
      <c r="A205" s="50" t="s">
        <v>774</v>
      </c>
      <c r="B205" s="50" t="s">
        <v>352</v>
      </c>
      <c r="C205" s="50" t="s">
        <v>1923</v>
      </c>
      <c r="D205" s="12" t="s">
        <v>428</v>
      </c>
      <c r="E205" s="12" t="s">
        <v>429</v>
      </c>
    </row>
    <row r="206" spans="1:5" ht="14" x14ac:dyDescent="0.15">
      <c r="A206" s="50" t="s">
        <v>774</v>
      </c>
      <c r="B206" s="50" t="s">
        <v>352</v>
      </c>
      <c r="C206" s="50" t="s">
        <v>1923</v>
      </c>
      <c r="D206" s="12" t="s">
        <v>434</v>
      </c>
      <c r="E206" s="12" t="s">
        <v>435</v>
      </c>
    </row>
    <row r="207" spans="1:5" ht="14" x14ac:dyDescent="0.15">
      <c r="A207" s="50" t="s">
        <v>774</v>
      </c>
      <c r="B207" s="50" t="s">
        <v>352</v>
      </c>
      <c r="C207" s="50" t="s">
        <v>1923</v>
      </c>
      <c r="D207" s="12" t="s">
        <v>439</v>
      </c>
      <c r="E207" s="12" t="s">
        <v>440</v>
      </c>
    </row>
    <row r="208" spans="1:5" ht="14" x14ac:dyDescent="0.15">
      <c r="A208" s="50" t="s">
        <v>774</v>
      </c>
      <c r="B208" s="50" t="s">
        <v>352</v>
      </c>
      <c r="C208" s="50" t="s">
        <v>1923</v>
      </c>
      <c r="D208" s="12" t="s">
        <v>445</v>
      </c>
      <c r="E208" s="12" t="s">
        <v>446</v>
      </c>
    </row>
    <row r="209" spans="1:5" ht="14" x14ac:dyDescent="0.15">
      <c r="A209" s="50" t="s">
        <v>766</v>
      </c>
      <c r="B209" s="50" t="s">
        <v>352</v>
      </c>
      <c r="C209" s="50" t="s">
        <v>1923</v>
      </c>
      <c r="D209" s="12" t="s">
        <v>464</v>
      </c>
      <c r="E209" s="12" t="s">
        <v>465</v>
      </c>
    </row>
    <row r="210" spans="1:5" ht="14" x14ac:dyDescent="0.15">
      <c r="A210" s="50" t="s">
        <v>1918</v>
      </c>
      <c r="B210" s="50" t="s">
        <v>1925</v>
      </c>
      <c r="C210" t="s">
        <v>471</v>
      </c>
      <c r="D210" s="53" t="s">
        <v>475</v>
      </c>
      <c r="E210" s="53" t="s">
        <v>476</v>
      </c>
    </row>
    <row r="211" spans="1:5" ht="14" x14ac:dyDescent="0.15">
      <c r="A211" s="50" t="s">
        <v>1918</v>
      </c>
      <c r="B211" s="50" t="s">
        <v>1925</v>
      </c>
      <c r="C211" t="s">
        <v>471</v>
      </c>
      <c r="D211" s="53" t="s">
        <v>483</v>
      </c>
      <c r="E211" s="53" t="s">
        <v>484</v>
      </c>
    </row>
    <row r="212" spans="1:5" ht="14" x14ac:dyDescent="0.15">
      <c r="A212" s="50" t="s">
        <v>1918</v>
      </c>
      <c r="B212" s="50" t="s">
        <v>1925</v>
      </c>
      <c r="C212" t="s">
        <v>495</v>
      </c>
      <c r="D212" s="53" t="s">
        <v>499</v>
      </c>
      <c r="E212" s="53" t="s">
        <v>500</v>
      </c>
    </row>
    <row r="213" spans="1:5" ht="14" x14ac:dyDescent="0.15">
      <c r="A213" s="50" t="s">
        <v>1918</v>
      </c>
      <c r="B213" s="50" t="s">
        <v>1925</v>
      </c>
      <c r="C213" t="s">
        <v>495</v>
      </c>
      <c r="D213" s="53" t="s">
        <v>507</v>
      </c>
      <c r="E213" s="53" t="s">
        <v>508</v>
      </c>
    </row>
    <row r="214" spans="1:5" ht="14" x14ac:dyDescent="0.15">
      <c r="A214" s="50" t="s">
        <v>1918</v>
      </c>
      <c r="B214" s="50" t="s">
        <v>1925</v>
      </c>
      <c r="C214" t="s">
        <v>495</v>
      </c>
      <c r="D214" s="53" t="s">
        <v>511</v>
      </c>
      <c r="E214" s="53" t="s">
        <v>512</v>
      </c>
    </row>
    <row r="215" spans="1:5" ht="14" x14ac:dyDescent="0.15">
      <c r="A215" s="50" t="s">
        <v>1918</v>
      </c>
      <c r="B215" s="50" t="s">
        <v>1925</v>
      </c>
      <c r="C215" t="s">
        <v>495</v>
      </c>
      <c r="D215" s="53" t="s">
        <v>515</v>
      </c>
      <c r="E215" s="53" t="s">
        <v>516</v>
      </c>
    </row>
    <row r="216" spans="1:5" ht="14" x14ac:dyDescent="0.15">
      <c r="A216" s="50" t="s">
        <v>1918</v>
      </c>
      <c r="B216" s="50" t="s">
        <v>1925</v>
      </c>
      <c r="C216" t="s">
        <v>495</v>
      </c>
      <c r="D216" s="53" t="s">
        <v>519</v>
      </c>
      <c r="E216" s="53" t="s">
        <v>520</v>
      </c>
    </row>
    <row r="217" spans="1:5" ht="14" x14ac:dyDescent="0.15">
      <c r="A217" s="50" t="s">
        <v>1918</v>
      </c>
      <c r="B217" s="50" t="s">
        <v>1925</v>
      </c>
      <c r="C217" t="s">
        <v>495</v>
      </c>
      <c r="D217" s="53" t="s">
        <v>523</v>
      </c>
      <c r="E217" s="53" t="s">
        <v>524</v>
      </c>
    </row>
    <row r="218" spans="1:5" ht="14" x14ac:dyDescent="0.15">
      <c r="A218" s="50" t="s">
        <v>1918</v>
      </c>
      <c r="B218" s="50" t="s">
        <v>1925</v>
      </c>
      <c r="C218" t="s">
        <v>495</v>
      </c>
      <c r="D218" s="53" t="s">
        <v>527</v>
      </c>
      <c r="E218" s="53" t="s">
        <v>528</v>
      </c>
    </row>
    <row r="219" spans="1:5" ht="14" x14ac:dyDescent="0.15">
      <c r="A219" s="50" t="s">
        <v>1918</v>
      </c>
      <c r="B219" s="50" t="s">
        <v>1925</v>
      </c>
      <c r="C219" t="s">
        <v>495</v>
      </c>
      <c r="D219" s="53" t="s">
        <v>531</v>
      </c>
      <c r="E219" s="53" t="s">
        <v>532</v>
      </c>
    </row>
    <row r="220" spans="1:5" ht="14" x14ac:dyDescent="0.15">
      <c r="A220" s="50" t="s">
        <v>1918</v>
      </c>
      <c r="B220" s="50" t="s">
        <v>1925</v>
      </c>
      <c r="C220" t="s">
        <v>533</v>
      </c>
      <c r="D220" s="53" t="s">
        <v>535</v>
      </c>
      <c r="E220" s="53" t="s">
        <v>536</v>
      </c>
    </row>
    <row r="221" spans="1:5" ht="14" x14ac:dyDescent="0.15">
      <c r="A221" s="50" t="s">
        <v>1918</v>
      </c>
      <c r="B221" s="50" t="s">
        <v>1925</v>
      </c>
      <c r="C221" t="s">
        <v>533</v>
      </c>
      <c r="D221" s="53" t="s">
        <v>539</v>
      </c>
      <c r="E221" s="53" t="s">
        <v>540</v>
      </c>
    </row>
    <row r="222" spans="1:5" ht="14" x14ac:dyDescent="0.15">
      <c r="A222" s="50" t="s">
        <v>1918</v>
      </c>
      <c r="B222" s="50" t="s">
        <v>1925</v>
      </c>
      <c r="C222" s="50" t="s">
        <v>472</v>
      </c>
      <c r="D222" s="12" t="s">
        <v>477</v>
      </c>
      <c r="E222" s="12" t="s">
        <v>478</v>
      </c>
    </row>
    <row r="223" spans="1:5" ht="14" x14ac:dyDescent="0.15">
      <c r="A223" s="50" t="s">
        <v>1918</v>
      </c>
      <c r="B223" s="50" t="s">
        <v>1925</v>
      </c>
      <c r="C223" s="50" t="s">
        <v>472</v>
      </c>
      <c r="D223" s="12" t="s">
        <v>485</v>
      </c>
      <c r="E223" s="12" t="s">
        <v>486</v>
      </c>
    </row>
    <row r="224" spans="1:5" ht="14" x14ac:dyDescent="0.15">
      <c r="A224" s="50" t="s">
        <v>1918</v>
      </c>
      <c r="B224" s="50" t="s">
        <v>1925</v>
      </c>
      <c r="C224" s="50" t="s">
        <v>472</v>
      </c>
      <c r="D224" s="12" t="s">
        <v>489</v>
      </c>
      <c r="E224" s="12" t="s">
        <v>490</v>
      </c>
    </row>
    <row r="225" spans="1:5" ht="14" x14ac:dyDescent="0.15">
      <c r="A225" s="50" t="s">
        <v>1918</v>
      </c>
      <c r="B225" s="50" t="s">
        <v>1925</v>
      </c>
      <c r="C225" s="50" t="s">
        <v>472</v>
      </c>
      <c r="D225" s="12" t="s">
        <v>493</v>
      </c>
      <c r="E225" s="12" t="s">
        <v>494</v>
      </c>
    </row>
    <row r="226" spans="1:5" ht="14" x14ac:dyDescent="0.15">
      <c r="A226" s="50" t="s">
        <v>1918</v>
      </c>
      <c r="B226" s="50" t="s">
        <v>1925</v>
      </c>
      <c r="C226" s="50" t="s">
        <v>496</v>
      </c>
      <c r="D226" s="12" t="s">
        <v>501</v>
      </c>
      <c r="E226" s="12" t="s">
        <v>502</v>
      </c>
    </row>
    <row r="227" spans="1:5" ht="14" x14ac:dyDescent="0.15">
      <c r="A227" s="50" t="s">
        <v>1918</v>
      </c>
      <c r="B227" s="50" t="s">
        <v>1925</v>
      </c>
      <c r="C227" s="50" t="s">
        <v>496</v>
      </c>
      <c r="D227" s="12" t="s">
        <v>509</v>
      </c>
      <c r="E227" s="12" t="s">
        <v>510</v>
      </c>
    </row>
    <row r="228" spans="1:5" ht="14" x14ac:dyDescent="0.15">
      <c r="A228" s="50" t="s">
        <v>1918</v>
      </c>
      <c r="B228" s="50" t="s">
        <v>1925</v>
      </c>
      <c r="C228" s="50" t="s">
        <v>496</v>
      </c>
      <c r="D228" s="12" t="s">
        <v>513</v>
      </c>
      <c r="E228" s="12" t="s">
        <v>514</v>
      </c>
    </row>
    <row r="229" spans="1:5" ht="14" x14ac:dyDescent="0.15">
      <c r="A229" s="50" t="s">
        <v>1918</v>
      </c>
      <c r="B229" s="50" t="s">
        <v>1925</v>
      </c>
      <c r="C229" s="50" t="s">
        <v>496</v>
      </c>
      <c r="D229" s="12" t="s">
        <v>517</v>
      </c>
      <c r="E229" s="12" t="s">
        <v>518</v>
      </c>
    </row>
    <row r="230" spans="1:5" ht="14" x14ac:dyDescent="0.15">
      <c r="A230" s="50" t="s">
        <v>1918</v>
      </c>
      <c r="B230" s="50" t="s">
        <v>1925</v>
      </c>
      <c r="C230" s="50" t="s">
        <v>496</v>
      </c>
      <c r="D230" s="12" t="s">
        <v>521</v>
      </c>
      <c r="E230" s="12" t="s">
        <v>522</v>
      </c>
    </row>
    <row r="231" spans="1:5" ht="14" x14ac:dyDescent="0.15">
      <c r="A231" s="50" t="s">
        <v>1918</v>
      </c>
      <c r="B231" s="50" t="s">
        <v>1925</v>
      </c>
      <c r="C231" s="50" t="s">
        <v>496</v>
      </c>
      <c r="D231" s="12" t="s">
        <v>525</v>
      </c>
      <c r="E231" s="12" t="s">
        <v>526</v>
      </c>
    </row>
    <row r="232" spans="1:5" ht="14" x14ac:dyDescent="0.15">
      <c r="A232" s="50" t="s">
        <v>1918</v>
      </c>
      <c r="B232" s="50" t="s">
        <v>1925</v>
      </c>
      <c r="C232" s="50" t="s">
        <v>496</v>
      </c>
      <c r="D232" s="12" t="s">
        <v>529</v>
      </c>
      <c r="E232" s="12" t="s">
        <v>530</v>
      </c>
    </row>
    <row r="233" spans="1:5" ht="14" x14ac:dyDescent="0.15">
      <c r="A233" s="50" t="s">
        <v>1918</v>
      </c>
      <c r="B233" s="50" t="s">
        <v>1925</v>
      </c>
      <c r="C233" s="50" t="s">
        <v>534</v>
      </c>
      <c r="D233" s="12" t="s">
        <v>537</v>
      </c>
      <c r="E233" s="12" t="s">
        <v>538</v>
      </c>
    </row>
    <row r="234" spans="1:5" ht="14" x14ac:dyDescent="0.15">
      <c r="A234" s="50" t="s">
        <v>1918</v>
      </c>
      <c r="B234" s="50" t="s">
        <v>1925</v>
      </c>
      <c r="C234" s="50" t="s">
        <v>534</v>
      </c>
      <c r="D234" s="12" t="s">
        <v>541</v>
      </c>
      <c r="E234" s="12" t="s">
        <v>542</v>
      </c>
    </row>
    <row r="235" spans="1:5" ht="14" x14ac:dyDescent="0.15">
      <c r="A235" s="50" t="s">
        <v>1918</v>
      </c>
      <c r="B235" s="50" t="s">
        <v>1925</v>
      </c>
      <c r="C235" s="50" t="s">
        <v>473</v>
      </c>
      <c r="D235" s="12" t="s">
        <v>479</v>
      </c>
      <c r="E235" s="12" t="s">
        <v>480</v>
      </c>
    </row>
    <row r="236" spans="1:5" ht="14" x14ac:dyDescent="0.15">
      <c r="A236" s="50" t="s">
        <v>1918</v>
      </c>
      <c r="B236" s="50" t="s">
        <v>1925</v>
      </c>
      <c r="C236" s="50" t="s">
        <v>497</v>
      </c>
      <c r="D236" s="12" t="s">
        <v>503</v>
      </c>
      <c r="E236" s="12" t="s">
        <v>504</v>
      </c>
    </row>
    <row r="237" spans="1:5" ht="42" x14ac:dyDescent="0.15">
      <c r="A237" s="50" t="s">
        <v>1918</v>
      </c>
      <c r="B237" s="50" t="s">
        <v>1925</v>
      </c>
      <c r="C237" s="50" t="s">
        <v>474</v>
      </c>
      <c r="D237" s="12" t="s">
        <v>481</v>
      </c>
      <c r="E237" s="12" t="s">
        <v>1924</v>
      </c>
    </row>
    <row r="238" spans="1:5" ht="14" x14ac:dyDescent="0.15">
      <c r="A238" s="50" t="s">
        <v>1918</v>
      </c>
      <c r="B238" s="50" t="s">
        <v>1925</v>
      </c>
      <c r="C238" s="50" t="s">
        <v>474</v>
      </c>
      <c r="D238" s="12" t="s">
        <v>487</v>
      </c>
      <c r="E238" s="12" t="s">
        <v>488</v>
      </c>
    </row>
    <row r="239" spans="1:5" ht="14" x14ac:dyDescent="0.15">
      <c r="A239" s="50" t="s">
        <v>1918</v>
      </c>
      <c r="B239" s="50" t="s">
        <v>1925</v>
      </c>
      <c r="C239" s="50" t="s">
        <v>474</v>
      </c>
      <c r="D239" s="12" t="s">
        <v>491</v>
      </c>
      <c r="E239" s="12" t="s">
        <v>492</v>
      </c>
    </row>
    <row r="240" spans="1:5" ht="14" x14ac:dyDescent="0.15">
      <c r="A240" s="50" t="s">
        <v>1918</v>
      </c>
      <c r="B240" s="50" t="s">
        <v>1925</v>
      </c>
      <c r="C240" s="50" t="s">
        <v>498</v>
      </c>
      <c r="D240" s="12" t="s">
        <v>505</v>
      </c>
      <c r="E240" s="12" t="s">
        <v>506</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40"/>
  <sheetViews>
    <sheetView workbookViewId="0"/>
  </sheetViews>
  <sheetFormatPr baseColWidth="10" defaultColWidth="12.6640625" defaultRowHeight="15.75" customHeight="1" x14ac:dyDescent="0.15"/>
  <cols>
    <col min="1" max="1" width="6" customWidth="1"/>
    <col min="2" max="2" width="32.1640625" customWidth="1"/>
    <col min="3" max="3" width="3" customWidth="1"/>
    <col min="4" max="4" width="5.1640625" customWidth="1"/>
    <col min="5" max="5" width="34.1640625" customWidth="1"/>
    <col min="6" max="6" width="3" customWidth="1"/>
  </cols>
  <sheetData>
    <row r="1" spans="1:6" ht="27.75" customHeight="1" x14ac:dyDescent="0.15">
      <c r="A1" s="22">
        <f ca="1">IFERROR(__xludf.DUMMYFUNCTION("COUNTIFS(FLATTEN(A3:A39,D3:D7),TRUE)/COUNTA(A3:A39,D3:D7)"),0)</f>
        <v>0</v>
      </c>
      <c r="B1" s="91" t="s">
        <v>1686</v>
      </c>
      <c r="C1" s="59"/>
      <c r="D1" s="59"/>
      <c r="E1" s="59"/>
      <c r="F1" s="59"/>
    </row>
    <row r="2" spans="1:6" ht="19.5" customHeight="1" x14ac:dyDescent="0.15">
      <c r="A2" s="93" t="s">
        <v>1332</v>
      </c>
      <c r="B2" s="59"/>
      <c r="C2" s="89"/>
      <c r="D2" s="93" t="s">
        <v>781</v>
      </c>
      <c r="E2" s="59"/>
      <c r="F2" s="41"/>
    </row>
    <row r="3" spans="1:6" ht="13" x14ac:dyDescent="0.15">
      <c r="A3" s="11" t="b">
        <v>0</v>
      </c>
      <c r="B3" s="11" t="s">
        <v>1687</v>
      </c>
      <c r="C3" s="59"/>
      <c r="D3" s="11" t="b">
        <v>0</v>
      </c>
      <c r="E3" s="11" t="s">
        <v>1688</v>
      </c>
      <c r="F3" s="41"/>
    </row>
    <row r="4" spans="1:6" ht="13" x14ac:dyDescent="0.15">
      <c r="A4" s="11" t="b">
        <v>0</v>
      </c>
      <c r="B4" s="11" t="s">
        <v>1689</v>
      </c>
      <c r="C4" s="59"/>
      <c r="D4" s="11" t="b">
        <v>0</v>
      </c>
      <c r="E4" s="11" t="s">
        <v>1690</v>
      </c>
      <c r="F4" s="41"/>
    </row>
    <row r="5" spans="1:6" ht="13" x14ac:dyDescent="0.15">
      <c r="A5" s="11" t="b">
        <v>0</v>
      </c>
      <c r="B5" s="11" t="s">
        <v>1691</v>
      </c>
      <c r="C5" s="59"/>
      <c r="D5" s="11" t="b">
        <v>0</v>
      </c>
      <c r="E5" s="11" t="s">
        <v>1692</v>
      </c>
      <c r="F5" s="41"/>
    </row>
    <row r="6" spans="1:6" ht="13" x14ac:dyDescent="0.15">
      <c r="A6" s="11" t="b">
        <v>0</v>
      </c>
      <c r="B6" s="11" t="s">
        <v>1693</v>
      </c>
      <c r="C6" s="59"/>
      <c r="D6" s="11" t="b">
        <v>0</v>
      </c>
      <c r="E6" s="11" t="s">
        <v>1694</v>
      </c>
      <c r="F6" s="41"/>
    </row>
    <row r="7" spans="1:6" ht="13" x14ac:dyDescent="0.15">
      <c r="A7" s="11" t="b">
        <v>0</v>
      </c>
      <c r="B7" s="11" t="s">
        <v>1695</v>
      </c>
      <c r="C7" s="59"/>
      <c r="D7" s="11" t="b">
        <v>0</v>
      </c>
      <c r="E7" s="11" t="s">
        <v>1696</v>
      </c>
      <c r="F7" s="41"/>
    </row>
    <row r="8" spans="1:6" ht="13" x14ac:dyDescent="0.15">
      <c r="A8" s="11" t="b">
        <v>0</v>
      </c>
      <c r="B8" s="11" t="s">
        <v>1697</v>
      </c>
      <c r="C8" s="59"/>
      <c r="D8" s="67"/>
      <c r="E8" s="59"/>
      <c r="F8" s="59"/>
    </row>
    <row r="9" spans="1:6" ht="13" x14ac:dyDescent="0.15">
      <c r="A9" s="11" t="b">
        <v>0</v>
      </c>
      <c r="B9" s="11" t="s">
        <v>1698</v>
      </c>
      <c r="C9" s="59"/>
      <c r="D9" s="68"/>
      <c r="E9" s="59"/>
      <c r="F9" s="59"/>
    </row>
    <row r="10" spans="1:6" ht="13" x14ac:dyDescent="0.15">
      <c r="A10" s="11" t="b">
        <v>0</v>
      </c>
      <c r="B10" s="11" t="s">
        <v>1699</v>
      </c>
      <c r="C10" s="59"/>
      <c r="D10" s="59"/>
      <c r="E10" s="59"/>
      <c r="F10" s="59"/>
    </row>
    <row r="11" spans="1:6" ht="13" x14ac:dyDescent="0.15">
      <c r="A11" s="11" t="b">
        <v>0</v>
      </c>
      <c r="B11" s="11" t="s">
        <v>1700</v>
      </c>
      <c r="C11" s="59"/>
      <c r="D11" s="59"/>
      <c r="E11" s="59"/>
      <c r="F11" s="59"/>
    </row>
    <row r="12" spans="1:6" ht="13" x14ac:dyDescent="0.15">
      <c r="A12" s="11" t="b">
        <v>0</v>
      </c>
      <c r="B12" s="11" t="s">
        <v>1701</v>
      </c>
      <c r="C12" s="59"/>
      <c r="D12" s="59"/>
      <c r="E12" s="59"/>
      <c r="F12" s="59"/>
    </row>
    <row r="13" spans="1:6" ht="13" x14ac:dyDescent="0.15">
      <c r="A13" s="11" t="b">
        <v>0</v>
      </c>
      <c r="B13" s="11" t="s">
        <v>1702</v>
      </c>
      <c r="C13" s="59"/>
      <c r="D13" s="59"/>
      <c r="E13" s="59"/>
      <c r="F13" s="59"/>
    </row>
    <row r="14" spans="1:6" ht="13" x14ac:dyDescent="0.15">
      <c r="A14" s="11" t="b">
        <v>0</v>
      </c>
      <c r="B14" s="11" t="s">
        <v>1703</v>
      </c>
      <c r="C14" s="59"/>
      <c r="D14" s="59"/>
      <c r="E14" s="59"/>
      <c r="F14" s="59"/>
    </row>
    <row r="15" spans="1:6" ht="13" x14ac:dyDescent="0.15">
      <c r="A15" s="11" t="b">
        <v>0</v>
      </c>
      <c r="B15" s="11" t="s">
        <v>1704</v>
      </c>
      <c r="C15" s="59"/>
      <c r="D15" s="59"/>
      <c r="E15" s="59"/>
      <c r="F15" s="59"/>
    </row>
    <row r="16" spans="1:6" ht="13" x14ac:dyDescent="0.15">
      <c r="A16" s="11" t="b">
        <v>0</v>
      </c>
      <c r="B16" s="11" t="s">
        <v>1705</v>
      </c>
      <c r="C16" s="59"/>
      <c r="D16" s="59"/>
      <c r="E16" s="59"/>
      <c r="F16" s="59"/>
    </row>
    <row r="17" spans="1:6" ht="13" x14ac:dyDescent="0.15">
      <c r="A17" s="11" t="b">
        <v>0</v>
      </c>
      <c r="B17" s="11" t="s">
        <v>1706</v>
      </c>
      <c r="C17" s="59"/>
      <c r="D17" s="59"/>
      <c r="E17" s="59"/>
      <c r="F17" s="59"/>
    </row>
    <row r="18" spans="1:6" ht="13" x14ac:dyDescent="0.15">
      <c r="A18" s="11" t="b">
        <v>0</v>
      </c>
      <c r="B18" s="11" t="s">
        <v>1707</v>
      </c>
      <c r="C18" s="59"/>
      <c r="D18" s="59"/>
      <c r="E18" s="59"/>
      <c r="F18" s="59"/>
    </row>
    <row r="19" spans="1:6" ht="13" x14ac:dyDescent="0.15">
      <c r="A19" s="11" t="b">
        <v>0</v>
      </c>
      <c r="B19" s="11" t="s">
        <v>1708</v>
      </c>
      <c r="C19" s="59"/>
      <c r="D19" s="59"/>
      <c r="E19" s="59"/>
      <c r="F19" s="59"/>
    </row>
    <row r="20" spans="1:6" ht="13" x14ac:dyDescent="0.15">
      <c r="A20" s="11" t="b">
        <v>0</v>
      </c>
      <c r="B20" s="11" t="s">
        <v>1709</v>
      </c>
      <c r="C20" s="59"/>
      <c r="D20" s="59"/>
      <c r="E20" s="59"/>
      <c r="F20" s="59"/>
    </row>
    <row r="21" spans="1:6" ht="13" x14ac:dyDescent="0.15">
      <c r="A21" s="11" t="b">
        <v>0</v>
      </c>
      <c r="B21" s="11" t="s">
        <v>1710</v>
      </c>
      <c r="C21" s="59"/>
      <c r="D21" s="59"/>
      <c r="E21" s="59"/>
      <c r="F21" s="59"/>
    </row>
    <row r="22" spans="1:6" ht="13" x14ac:dyDescent="0.15">
      <c r="A22" s="11" t="b">
        <v>0</v>
      </c>
      <c r="B22" s="11" t="s">
        <v>1711</v>
      </c>
      <c r="C22" s="59"/>
      <c r="D22" s="59"/>
      <c r="E22" s="59"/>
      <c r="F22" s="59"/>
    </row>
    <row r="23" spans="1:6" ht="13" x14ac:dyDescent="0.15">
      <c r="A23" s="11" t="b">
        <v>0</v>
      </c>
      <c r="B23" s="11" t="s">
        <v>1712</v>
      </c>
      <c r="C23" s="59"/>
      <c r="D23" s="59"/>
      <c r="E23" s="59"/>
      <c r="F23" s="59"/>
    </row>
    <row r="24" spans="1:6" ht="13" x14ac:dyDescent="0.15">
      <c r="A24" s="11" t="b">
        <v>0</v>
      </c>
      <c r="B24" s="11" t="s">
        <v>1713</v>
      </c>
      <c r="C24" s="59"/>
      <c r="D24" s="59"/>
      <c r="E24" s="59"/>
      <c r="F24" s="59"/>
    </row>
    <row r="25" spans="1:6" ht="13" x14ac:dyDescent="0.15">
      <c r="A25" s="11" t="b">
        <v>0</v>
      </c>
      <c r="B25" s="11" t="s">
        <v>1714</v>
      </c>
      <c r="C25" s="59"/>
      <c r="D25" s="59"/>
      <c r="E25" s="59"/>
      <c r="F25" s="59"/>
    </row>
    <row r="26" spans="1:6" ht="13" x14ac:dyDescent="0.15">
      <c r="A26" s="11" t="b">
        <v>0</v>
      </c>
      <c r="B26" s="11" t="s">
        <v>1715</v>
      </c>
      <c r="C26" s="59"/>
      <c r="D26" s="59"/>
      <c r="E26" s="59"/>
      <c r="F26" s="59"/>
    </row>
    <row r="27" spans="1:6" ht="13" x14ac:dyDescent="0.15">
      <c r="A27" s="11" t="b">
        <v>0</v>
      </c>
      <c r="B27" s="11" t="s">
        <v>1716</v>
      </c>
      <c r="C27" s="59"/>
      <c r="D27" s="59"/>
      <c r="E27" s="59"/>
      <c r="F27" s="59"/>
    </row>
    <row r="28" spans="1:6" ht="13" x14ac:dyDescent="0.15">
      <c r="A28" s="11" t="b">
        <v>0</v>
      </c>
      <c r="B28" s="11" t="s">
        <v>1717</v>
      </c>
      <c r="C28" s="59"/>
      <c r="D28" s="59"/>
      <c r="E28" s="59"/>
      <c r="F28" s="59"/>
    </row>
    <row r="29" spans="1:6" ht="13" x14ac:dyDescent="0.15">
      <c r="A29" s="11" t="b">
        <v>0</v>
      </c>
      <c r="B29" s="11" t="s">
        <v>1718</v>
      </c>
      <c r="C29" s="59"/>
      <c r="D29" s="59"/>
      <c r="E29" s="59"/>
      <c r="F29" s="59"/>
    </row>
    <row r="30" spans="1:6" ht="13" x14ac:dyDescent="0.15">
      <c r="A30" s="11" t="b">
        <v>0</v>
      </c>
      <c r="B30" s="11" t="s">
        <v>1719</v>
      </c>
      <c r="C30" s="59"/>
      <c r="D30" s="59"/>
      <c r="E30" s="59"/>
      <c r="F30" s="59"/>
    </row>
    <row r="31" spans="1:6" ht="13" x14ac:dyDescent="0.15">
      <c r="A31" s="11" t="b">
        <v>0</v>
      </c>
      <c r="B31" s="11" t="s">
        <v>1720</v>
      </c>
      <c r="C31" s="59"/>
      <c r="D31" s="59"/>
      <c r="E31" s="59"/>
      <c r="F31" s="59"/>
    </row>
    <row r="32" spans="1:6" ht="13" x14ac:dyDescent="0.15">
      <c r="A32" s="11" t="b">
        <v>0</v>
      </c>
      <c r="B32" s="11" t="s">
        <v>1721</v>
      </c>
      <c r="C32" s="59"/>
      <c r="D32" s="59"/>
      <c r="E32" s="59"/>
      <c r="F32" s="59"/>
    </row>
    <row r="33" spans="1:6" ht="13" x14ac:dyDescent="0.15">
      <c r="A33" s="11" t="b">
        <v>0</v>
      </c>
      <c r="B33" s="11" t="s">
        <v>1722</v>
      </c>
      <c r="C33" s="59"/>
      <c r="D33" s="59"/>
      <c r="E33" s="59"/>
      <c r="F33" s="59"/>
    </row>
    <row r="34" spans="1:6" ht="13" x14ac:dyDescent="0.15">
      <c r="A34" s="11" t="b">
        <v>0</v>
      </c>
      <c r="B34" s="11" t="s">
        <v>1723</v>
      </c>
      <c r="C34" s="59"/>
      <c r="D34" s="59"/>
      <c r="E34" s="59"/>
      <c r="F34" s="59"/>
    </row>
    <row r="35" spans="1:6" ht="13" x14ac:dyDescent="0.15">
      <c r="A35" s="11" t="b">
        <v>0</v>
      </c>
      <c r="B35" s="11" t="s">
        <v>1724</v>
      </c>
      <c r="C35" s="59"/>
      <c r="D35" s="59"/>
      <c r="E35" s="59"/>
      <c r="F35" s="59"/>
    </row>
    <row r="36" spans="1:6" ht="13" x14ac:dyDescent="0.15">
      <c r="A36" s="11" t="b">
        <v>0</v>
      </c>
      <c r="B36" s="11" t="s">
        <v>1725</v>
      </c>
      <c r="C36" s="59"/>
      <c r="D36" s="59"/>
      <c r="E36" s="59"/>
      <c r="F36" s="59"/>
    </row>
    <row r="37" spans="1:6" ht="13" x14ac:dyDescent="0.15">
      <c r="A37" s="11" t="b">
        <v>0</v>
      </c>
      <c r="B37" s="11" t="s">
        <v>1726</v>
      </c>
      <c r="C37" s="59"/>
      <c r="D37" s="59"/>
      <c r="E37" s="59"/>
      <c r="F37" s="59"/>
    </row>
    <row r="38" spans="1:6" ht="13" x14ac:dyDescent="0.15">
      <c r="A38" s="11" t="b">
        <v>0</v>
      </c>
      <c r="B38" s="11" t="s">
        <v>1727</v>
      </c>
      <c r="C38" s="59"/>
      <c r="D38" s="59"/>
      <c r="E38" s="59"/>
      <c r="F38" s="59"/>
    </row>
    <row r="39" spans="1:6" ht="13" x14ac:dyDescent="0.15">
      <c r="A39" s="11" t="b">
        <v>0</v>
      </c>
      <c r="B39" s="11" t="s">
        <v>1728</v>
      </c>
      <c r="C39" s="59"/>
      <c r="D39" s="59"/>
      <c r="E39" s="59"/>
      <c r="F39" s="59"/>
    </row>
    <row r="40" spans="1:6" ht="13" x14ac:dyDescent="0.15">
      <c r="A40" s="67"/>
      <c r="B40" s="59"/>
      <c r="C40" s="59"/>
      <c r="D40" s="59"/>
      <c r="E40" s="59"/>
      <c r="F40" s="59"/>
    </row>
  </sheetData>
  <mergeCells count="7">
    <mergeCell ref="B1:F1"/>
    <mergeCell ref="A2:B2"/>
    <mergeCell ref="C2:C39"/>
    <mergeCell ref="D2:E2"/>
    <mergeCell ref="D8:F8"/>
    <mergeCell ref="D9:F40"/>
    <mergeCell ref="A40:C40"/>
  </mergeCell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53"/>
  <sheetViews>
    <sheetView workbookViewId="0"/>
  </sheetViews>
  <sheetFormatPr baseColWidth="10" defaultColWidth="12.6640625" defaultRowHeight="15.75" customHeight="1" x14ac:dyDescent="0.15"/>
  <cols>
    <col min="1" max="1" width="6.33203125" customWidth="1"/>
    <col min="2" max="2" width="32.1640625" customWidth="1"/>
    <col min="3" max="3" width="3" customWidth="1"/>
    <col min="4" max="4" width="5.6640625" customWidth="1"/>
    <col min="5" max="5" width="34.1640625" customWidth="1"/>
    <col min="6" max="6" width="21.6640625" customWidth="1"/>
    <col min="7" max="7" width="3" customWidth="1"/>
    <col min="8" max="8" width="6.1640625" customWidth="1"/>
    <col min="9" max="9" width="14.83203125" customWidth="1"/>
    <col min="10" max="10" width="2.6640625" customWidth="1"/>
  </cols>
  <sheetData>
    <row r="1" spans="1:10" ht="27.75" customHeight="1" x14ac:dyDescent="0.15">
      <c r="A1" s="22">
        <f ca="1">IFERROR(__xludf.DUMMYFUNCTION("COUNTIFS(FLATTEN(A3:A52,D4:D27,H3),TRUE)/COUNTA(A3:A52,D4:D27,H3)"),0)</f>
        <v>0</v>
      </c>
      <c r="B1" s="91" t="s">
        <v>1729</v>
      </c>
      <c r="C1" s="59"/>
      <c r="D1" s="59"/>
      <c r="E1" s="59"/>
      <c r="F1" s="59"/>
      <c r="G1" s="59"/>
      <c r="H1" s="59"/>
      <c r="I1" s="59"/>
      <c r="J1" s="59"/>
    </row>
    <row r="2" spans="1:10" ht="19.5" customHeight="1" x14ac:dyDescent="0.15">
      <c r="A2" s="93" t="s">
        <v>1332</v>
      </c>
      <c r="B2" s="59"/>
      <c r="C2" s="89"/>
      <c r="D2" s="93" t="s">
        <v>1330</v>
      </c>
      <c r="E2" s="59"/>
      <c r="F2" s="59"/>
      <c r="G2" s="89"/>
      <c r="H2" s="93" t="s">
        <v>781</v>
      </c>
      <c r="I2" s="59"/>
      <c r="J2" s="67"/>
    </row>
    <row r="3" spans="1:10" ht="13" x14ac:dyDescent="0.15">
      <c r="A3" s="11" t="b">
        <v>0</v>
      </c>
      <c r="B3" s="11" t="s">
        <v>1730</v>
      </c>
      <c r="C3" s="59"/>
      <c r="E3" s="11" t="s">
        <v>1731</v>
      </c>
      <c r="F3" s="11" t="s">
        <v>1732</v>
      </c>
      <c r="G3" s="59"/>
      <c r="H3" s="11" t="b">
        <v>0</v>
      </c>
      <c r="I3" s="11" t="s">
        <v>1733</v>
      </c>
      <c r="J3" s="59"/>
    </row>
    <row r="4" spans="1:10" ht="13" x14ac:dyDescent="0.15">
      <c r="A4" s="11" t="b">
        <v>0</v>
      </c>
      <c r="B4" s="11" t="s">
        <v>1734</v>
      </c>
      <c r="C4" s="59"/>
      <c r="D4" s="11" t="b">
        <v>0</v>
      </c>
      <c r="E4" s="11" t="s">
        <v>1735</v>
      </c>
      <c r="F4" s="11" t="s">
        <v>1736</v>
      </c>
      <c r="G4" s="59"/>
      <c r="H4" s="67"/>
      <c r="I4" s="59"/>
      <c r="J4" s="59"/>
    </row>
    <row r="5" spans="1:10" ht="13" x14ac:dyDescent="0.15">
      <c r="A5" s="11" t="b">
        <v>0</v>
      </c>
      <c r="B5" s="11" t="s">
        <v>1737</v>
      </c>
      <c r="C5" s="59"/>
      <c r="D5" s="11" t="b">
        <v>0</v>
      </c>
      <c r="E5" s="11" t="s">
        <v>1738</v>
      </c>
      <c r="F5" s="11" t="s">
        <v>1739</v>
      </c>
      <c r="G5" s="59"/>
      <c r="H5" s="68"/>
      <c r="I5" s="59"/>
      <c r="J5" s="59"/>
    </row>
    <row r="6" spans="1:10" ht="13" x14ac:dyDescent="0.15">
      <c r="A6" s="11" t="b">
        <v>0</v>
      </c>
      <c r="B6" s="11" t="s">
        <v>1740</v>
      </c>
      <c r="C6" s="59"/>
      <c r="D6" s="11" t="b">
        <v>0</v>
      </c>
      <c r="E6" s="11" t="s">
        <v>1741</v>
      </c>
      <c r="F6" s="11" t="s">
        <v>1742</v>
      </c>
      <c r="G6" s="59"/>
      <c r="H6" s="59"/>
      <c r="I6" s="59"/>
      <c r="J6" s="59"/>
    </row>
    <row r="7" spans="1:10" ht="13" x14ac:dyDescent="0.15">
      <c r="A7" s="11" t="b">
        <v>0</v>
      </c>
      <c r="B7" s="11" t="s">
        <v>1743</v>
      </c>
      <c r="C7" s="59"/>
      <c r="D7" s="11" t="b">
        <v>0</v>
      </c>
      <c r="E7" s="11" t="s">
        <v>1744</v>
      </c>
      <c r="F7" s="11" t="s">
        <v>1745</v>
      </c>
      <c r="G7" s="59"/>
      <c r="H7" s="59"/>
      <c r="I7" s="59"/>
      <c r="J7" s="59"/>
    </row>
    <row r="8" spans="1:10" ht="13" x14ac:dyDescent="0.15">
      <c r="A8" s="11" t="b">
        <v>0</v>
      </c>
      <c r="B8" s="11" t="s">
        <v>1746</v>
      </c>
      <c r="C8" s="59"/>
      <c r="D8" s="11" t="b">
        <v>0</v>
      </c>
      <c r="E8" s="11" t="s">
        <v>1747</v>
      </c>
      <c r="F8" s="11" t="s">
        <v>1748</v>
      </c>
      <c r="G8" s="59"/>
      <c r="H8" s="59"/>
      <c r="I8" s="59"/>
      <c r="J8" s="59"/>
    </row>
    <row r="9" spans="1:10" ht="13" x14ac:dyDescent="0.15">
      <c r="A9" s="11" t="b">
        <v>0</v>
      </c>
      <c r="B9" s="11" t="s">
        <v>1749</v>
      </c>
      <c r="C9" s="59"/>
      <c r="D9" s="11" t="b">
        <v>0</v>
      </c>
      <c r="E9" s="11" t="s">
        <v>1750</v>
      </c>
      <c r="F9" s="11" t="s">
        <v>1751</v>
      </c>
      <c r="G9" s="59"/>
      <c r="H9" s="59"/>
      <c r="I9" s="59"/>
      <c r="J9" s="59"/>
    </row>
    <row r="10" spans="1:10" ht="13" x14ac:dyDescent="0.15">
      <c r="A10" s="11" t="b">
        <v>0</v>
      </c>
      <c r="B10" s="11" t="s">
        <v>1752</v>
      </c>
      <c r="C10" s="59"/>
      <c r="D10" s="11" t="b">
        <v>0</v>
      </c>
      <c r="E10" s="11" t="s">
        <v>1753</v>
      </c>
      <c r="F10" s="11" t="s">
        <v>1754</v>
      </c>
      <c r="G10" s="59"/>
      <c r="H10" s="59"/>
      <c r="I10" s="59"/>
      <c r="J10" s="59"/>
    </row>
    <row r="11" spans="1:10" ht="13" x14ac:dyDescent="0.15">
      <c r="A11" s="11" t="b">
        <v>0</v>
      </c>
      <c r="B11" s="11" t="s">
        <v>1755</v>
      </c>
      <c r="C11" s="59"/>
      <c r="D11" s="11" t="b">
        <v>0</v>
      </c>
      <c r="E11" s="11" t="s">
        <v>1756</v>
      </c>
      <c r="F11" s="11" t="s">
        <v>1757</v>
      </c>
      <c r="G11" s="59"/>
      <c r="H11" s="59"/>
      <c r="I11" s="59"/>
      <c r="J11" s="59"/>
    </row>
    <row r="12" spans="1:10" ht="13" x14ac:dyDescent="0.15">
      <c r="A12" s="11" t="b">
        <v>0</v>
      </c>
      <c r="B12" s="11" t="s">
        <v>1758</v>
      </c>
      <c r="C12" s="59"/>
      <c r="D12" s="11" t="b">
        <v>0</v>
      </c>
      <c r="E12" s="11" t="s">
        <v>1759</v>
      </c>
      <c r="F12" s="11" t="s">
        <v>1760</v>
      </c>
      <c r="G12" s="59"/>
      <c r="H12" s="59"/>
      <c r="I12" s="59"/>
      <c r="J12" s="59"/>
    </row>
    <row r="13" spans="1:10" ht="13" x14ac:dyDescent="0.15">
      <c r="A13" s="11" t="b">
        <v>0</v>
      </c>
      <c r="B13" s="11" t="s">
        <v>1761</v>
      </c>
      <c r="C13" s="59"/>
      <c r="D13" s="11" t="b">
        <v>0</v>
      </c>
      <c r="E13" s="11" t="s">
        <v>1762</v>
      </c>
      <c r="F13" s="11" t="s">
        <v>1763</v>
      </c>
      <c r="G13" s="59"/>
      <c r="H13" s="59"/>
      <c r="I13" s="59"/>
      <c r="J13" s="59"/>
    </row>
    <row r="14" spans="1:10" ht="13" x14ac:dyDescent="0.15">
      <c r="A14" s="11" t="b">
        <v>0</v>
      </c>
      <c r="B14" s="11" t="s">
        <v>1764</v>
      </c>
      <c r="C14" s="59"/>
      <c r="D14" s="11" t="b">
        <v>0</v>
      </c>
      <c r="E14" s="11" t="s">
        <v>1765</v>
      </c>
      <c r="F14" s="11" t="s">
        <v>1766</v>
      </c>
      <c r="G14" s="59"/>
      <c r="H14" s="59"/>
      <c r="I14" s="59"/>
      <c r="J14" s="59"/>
    </row>
    <row r="15" spans="1:10" ht="13" x14ac:dyDescent="0.15">
      <c r="A15" s="11" t="b">
        <v>0</v>
      </c>
      <c r="B15" s="11" t="s">
        <v>1767</v>
      </c>
      <c r="C15" s="59"/>
      <c r="D15" s="11" t="b">
        <v>0</v>
      </c>
      <c r="E15" s="11" t="s">
        <v>1768</v>
      </c>
      <c r="F15" s="11" t="s">
        <v>1769</v>
      </c>
      <c r="G15" s="59"/>
      <c r="H15" s="59"/>
      <c r="I15" s="59"/>
      <c r="J15" s="59"/>
    </row>
    <row r="16" spans="1:10" ht="13" x14ac:dyDescent="0.15">
      <c r="A16" s="11" t="b">
        <v>0</v>
      </c>
      <c r="B16" s="11" t="s">
        <v>1770</v>
      </c>
      <c r="C16" s="59"/>
      <c r="D16" s="11" t="b">
        <v>0</v>
      </c>
      <c r="E16" s="11" t="s">
        <v>1771</v>
      </c>
      <c r="F16" s="11" t="s">
        <v>1772</v>
      </c>
      <c r="G16" s="59"/>
      <c r="H16" s="59"/>
      <c r="I16" s="59"/>
      <c r="J16" s="59"/>
    </row>
    <row r="17" spans="1:10" ht="13" x14ac:dyDescent="0.15">
      <c r="A17" s="11" t="b">
        <v>0</v>
      </c>
      <c r="B17" s="11" t="s">
        <v>1773</v>
      </c>
      <c r="C17" s="59"/>
      <c r="D17" s="11" t="b">
        <v>0</v>
      </c>
      <c r="E17" s="11" t="s">
        <v>1774</v>
      </c>
      <c r="F17" s="11" t="s">
        <v>1775</v>
      </c>
      <c r="G17" s="59"/>
      <c r="H17" s="59"/>
      <c r="I17" s="59"/>
      <c r="J17" s="59"/>
    </row>
    <row r="18" spans="1:10" ht="13" x14ac:dyDescent="0.15">
      <c r="A18" s="11" t="b">
        <v>0</v>
      </c>
      <c r="B18" s="11" t="s">
        <v>1776</v>
      </c>
      <c r="C18" s="59"/>
      <c r="D18" s="11" t="b">
        <v>0</v>
      </c>
      <c r="E18" s="11" t="s">
        <v>1777</v>
      </c>
      <c r="F18" s="11" t="s">
        <v>1778</v>
      </c>
      <c r="G18" s="59"/>
      <c r="H18" s="59"/>
      <c r="I18" s="59"/>
      <c r="J18" s="59"/>
    </row>
    <row r="19" spans="1:10" ht="13" x14ac:dyDescent="0.15">
      <c r="A19" s="11" t="b">
        <v>0</v>
      </c>
      <c r="B19" s="11" t="s">
        <v>1779</v>
      </c>
      <c r="C19" s="59"/>
      <c r="D19" s="11" t="b">
        <v>0</v>
      </c>
      <c r="E19" s="11" t="s">
        <v>1780</v>
      </c>
      <c r="F19" s="11" t="s">
        <v>1781</v>
      </c>
      <c r="G19" s="59"/>
      <c r="H19" s="59"/>
      <c r="I19" s="59"/>
      <c r="J19" s="59"/>
    </row>
    <row r="20" spans="1:10" ht="13" x14ac:dyDescent="0.15">
      <c r="A20" s="11" t="b">
        <v>0</v>
      </c>
      <c r="B20" s="11" t="s">
        <v>1782</v>
      </c>
      <c r="C20" s="59"/>
      <c r="D20" s="11" t="b">
        <v>0</v>
      </c>
      <c r="E20" s="11" t="s">
        <v>1783</v>
      </c>
      <c r="F20" s="11" t="s">
        <v>1784</v>
      </c>
      <c r="G20" s="59"/>
      <c r="H20" s="59"/>
      <c r="I20" s="59"/>
      <c r="J20" s="59"/>
    </row>
    <row r="21" spans="1:10" ht="13" x14ac:dyDescent="0.15">
      <c r="A21" s="11" t="b">
        <v>0</v>
      </c>
      <c r="B21" s="11" t="s">
        <v>1785</v>
      </c>
      <c r="C21" s="59"/>
      <c r="D21" s="11" t="b">
        <v>0</v>
      </c>
      <c r="E21" s="11" t="s">
        <v>1786</v>
      </c>
      <c r="F21" s="11" t="s">
        <v>1787</v>
      </c>
      <c r="G21" s="59"/>
      <c r="H21" s="59"/>
      <c r="I21" s="59"/>
      <c r="J21" s="59"/>
    </row>
    <row r="22" spans="1:10" ht="13" x14ac:dyDescent="0.15">
      <c r="A22" s="11" t="b">
        <v>0</v>
      </c>
      <c r="B22" s="11" t="s">
        <v>1788</v>
      </c>
      <c r="C22" s="59"/>
      <c r="D22" s="11" t="b">
        <v>0</v>
      </c>
      <c r="E22" s="11" t="s">
        <v>1789</v>
      </c>
      <c r="F22" s="11" t="s">
        <v>1790</v>
      </c>
      <c r="G22" s="59"/>
      <c r="H22" s="59"/>
      <c r="I22" s="59"/>
      <c r="J22" s="59"/>
    </row>
    <row r="23" spans="1:10" ht="13" x14ac:dyDescent="0.15">
      <c r="A23" s="11" t="b">
        <v>0</v>
      </c>
      <c r="B23" s="11" t="s">
        <v>1791</v>
      </c>
      <c r="C23" s="59"/>
      <c r="D23" s="11" t="b">
        <v>0</v>
      </c>
      <c r="E23" s="11" t="s">
        <v>1792</v>
      </c>
      <c r="F23" s="11" t="s">
        <v>1793</v>
      </c>
      <c r="G23" s="59"/>
      <c r="H23" s="59"/>
      <c r="I23" s="59"/>
      <c r="J23" s="59"/>
    </row>
    <row r="24" spans="1:10" ht="13" x14ac:dyDescent="0.15">
      <c r="A24" s="11" t="b">
        <v>0</v>
      </c>
      <c r="B24" s="11" t="s">
        <v>1794</v>
      </c>
      <c r="C24" s="59"/>
      <c r="D24" s="11" t="b">
        <v>0</v>
      </c>
      <c r="E24" s="11" t="s">
        <v>1795</v>
      </c>
      <c r="F24" s="11" t="s">
        <v>1796</v>
      </c>
      <c r="G24" s="59"/>
      <c r="H24" s="59"/>
      <c r="I24" s="59"/>
      <c r="J24" s="59"/>
    </row>
    <row r="25" spans="1:10" ht="13" x14ac:dyDescent="0.15">
      <c r="A25" s="11" t="b">
        <v>0</v>
      </c>
      <c r="B25" s="11" t="s">
        <v>1797</v>
      </c>
      <c r="C25" s="59"/>
      <c r="D25" s="11" t="b">
        <v>0</v>
      </c>
      <c r="E25" s="11" t="s">
        <v>1798</v>
      </c>
      <c r="F25" s="11" t="s">
        <v>1799</v>
      </c>
      <c r="G25" s="59"/>
      <c r="H25" s="59"/>
      <c r="I25" s="59"/>
      <c r="J25" s="59"/>
    </row>
    <row r="26" spans="1:10" ht="13" x14ac:dyDescent="0.15">
      <c r="A26" s="11" t="b">
        <v>0</v>
      </c>
      <c r="B26" s="11" t="s">
        <v>1800</v>
      </c>
      <c r="C26" s="59"/>
      <c r="D26" s="11" t="b">
        <v>0</v>
      </c>
      <c r="E26" s="11" t="s">
        <v>1801</v>
      </c>
      <c r="F26" s="11" t="s">
        <v>1802</v>
      </c>
      <c r="G26" s="59"/>
      <c r="H26" s="59"/>
      <c r="I26" s="59"/>
      <c r="J26" s="59"/>
    </row>
    <row r="27" spans="1:10" ht="13" x14ac:dyDescent="0.15">
      <c r="A27" s="11" t="b">
        <v>0</v>
      </c>
      <c r="B27" s="11" t="s">
        <v>1803</v>
      </c>
      <c r="C27" s="59"/>
      <c r="D27" s="11" t="b">
        <v>0</v>
      </c>
      <c r="E27" s="11" t="s">
        <v>1804</v>
      </c>
      <c r="F27" s="11" t="s">
        <v>1805</v>
      </c>
      <c r="G27" s="59"/>
      <c r="H27" s="59"/>
      <c r="I27" s="59"/>
      <c r="J27" s="59"/>
    </row>
    <row r="28" spans="1:10" ht="13" x14ac:dyDescent="0.15">
      <c r="A28" s="11" t="b">
        <v>0</v>
      </c>
      <c r="B28" s="11" t="s">
        <v>1806</v>
      </c>
      <c r="C28" s="59"/>
      <c r="D28" s="67"/>
      <c r="E28" s="59"/>
      <c r="F28" s="59"/>
      <c r="G28" s="59"/>
      <c r="H28" s="59"/>
      <c r="I28" s="59"/>
      <c r="J28" s="59"/>
    </row>
    <row r="29" spans="1:10" ht="13" x14ac:dyDescent="0.15">
      <c r="A29" s="11" t="b">
        <v>0</v>
      </c>
      <c r="B29" s="11" t="s">
        <v>1807</v>
      </c>
      <c r="C29" s="59"/>
      <c r="D29" s="68"/>
      <c r="E29" s="59"/>
      <c r="F29" s="59"/>
      <c r="G29" s="59"/>
      <c r="H29" s="59"/>
      <c r="I29" s="59"/>
      <c r="J29" s="59"/>
    </row>
    <row r="30" spans="1:10" ht="13" x14ac:dyDescent="0.15">
      <c r="A30" s="11" t="b">
        <v>0</v>
      </c>
      <c r="B30" s="11" t="s">
        <v>1808</v>
      </c>
      <c r="C30" s="59"/>
      <c r="D30" s="59"/>
      <c r="E30" s="59"/>
      <c r="F30" s="59"/>
      <c r="G30" s="59"/>
      <c r="H30" s="59"/>
      <c r="I30" s="59"/>
      <c r="J30" s="59"/>
    </row>
    <row r="31" spans="1:10" ht="13" x14ac:dyDescent="0.15">
      <c r="A31" s="11" t="b">
        <v>0</v>
      </c>
      <c r="B31" s="11" t="s">
        <v>1809</v>
      </c>
      <c r="C31" s="59"/>
      <c r="D31" s="59"/>
      <c r="E31" s="59"/>
      <c r="F31" s="59"/>
      <c r="G31" s="59"/>
      <c r="H31" s="59"/>
      <c r="I31" s="59"/>
      <c r="J31" s="59"/>
    </row>
    <row r="32" spans="1:10" ht="13" x14ac:dyDescent="0.15">
      <c r="A32" s="11" t="b">
        <v>0</v>
      </c>
      <c r="B32" s="11" t="s">
        <v>1810</v>
      </c>
      <c r="C32" s="59"/>
      <c r="D32" s="59"/>
      <c r="E32" s="59"/>
      <c r="F32" s="59"/>
      <c r="G32" s="59"/>
      <c r="H32" s="59"/>
      <c r="I32" s="59"/>
      <c r="J32" s="59"/>
    </row>
    <row r="33" spans="1:10" ht="13" x14ac:dyDescent="0.15">
      <c r="A33" s="11" t="b">
        <v>0</v>
      </c>
      <c r="B33" s="11" t="s">
        <v>1811</v>
      </c>
      <c r="C33" s="59"/>
      <c r="D33" s="59"/>
      <c r="E33" s="59"/>
      <c r="F33" s="59"/>
      <c r="G33" s="59"/>
      <c r="H33" s="59"/>
      <c r="I33" s="59"/>
      <c r="J33" s="59"/>
    </row>
    <row r="34" spans="1:10" ht="13" x14ac:dyDescent="0.15">
      <c r="A34" s="11" t="b">
        <v>0</v>
      </c>
      <c r="B34" s="11" t="s">
        <v>1812</v>
      </c>
      <c r="C34" s="59"/>
      <c r="D34" s="59"/>
      <c r="E34" s="59"/>
      <c r="F34" s="59"/>
      <c r="G34" s="59"/>
      <c r="H34" s="59"/>
      <c r="I34" s="59"/>
      <c r="J34" s="59"/>
    </row>
    <row r="35" spans="1:10" ht="13" x14ac:dyDescent="0.15">
      <c r="A35" s="11" t="b">
        <v>0</v>
      </c>
      <c r="B35" s="11" t="s">
        <v>1813</v>
      </c>
      <c r="C35" s="59"/>
      <c r="D35" s="59"/>
      <c r="E35" s="59"/>
      <c r="F35" s="59"/>
      <c r="G35" s="59"/>
      <c r="H35" s="59"/>
      <c r="I35" s="59"/>
      <c r="J35" s="59"/>
    </row>
    <row r="36" spans="1:10" ht="13" x14ac:dyDescent="0.15">
      <c r="A36" s="11" t="b">
        <v>0</v>
      </c>
      <c r="B36" s="11" t="s">
        <v>1814</v>
      </c>
      <c r="C36" s="59"/>
      <c r="D36" s="59"/>
      <c r="E36" s="59"/>
      <c r="F36" s="59"/>
      <c r="G36" s="59"/>
      <c r="H36" s="59"/>
      <c r="I36" s="59"/>
      <c r="J36" s="59"/>
    </row>
    <row r="37" spans="1:10" ht="13" x14ac:dyDescent="0.15">
      <c r="A37" s="11" t="b">
        <v>0</v>
      </c>
      <c r="B37" s="11" t="s">
        <v>1815</v>
      </c>
      <c r="C37" s="59"/>
      <c r="D37" s="59"/>
      <c r="E37" s="59"/>
      <c r="F37" s="59"/>
      <c r="G37" s="59"/>
      <c r="H37" s="59"/>
      <c r="I37" s="59"/>
      <c r="J37" s="59"/>
    </row>
    <row r="38" spans="1:10" ht="13" x14ac:dyDescent="0.15">
      <c r="A38" s="11" t="b">
        <v>0</v>
      </c>
      <c r="B38" s="11" t="s">
        <v>1816</v>
      </c>
      <c r="C38" s="59"/>
      <c r="D38" s="59"/>
      <c r="E38" s="59"/>
      <c r="F38" s="59"/>
      <c r="G38" s="59"/>
      <c r="H38" s="59"/>
      <c r="I38" s="59"/>
      <c r="J38" s="59"/>
    </row>
    <row r="39" spans="1:10" ht="13" x14ac:dyDescent="0.15">
      <c r="A39" s="11" t="b">
        <v>0</v>
      </c>
      <c r="B39" s="11" t="s">
        <v>1817</v>
      </c>
      <c r="C39" s="59"/>
      <c r="D39" s="59"/>
      <c r="E39" s="59"/>
      <c r="F39" s="59"/>
      <c r="G39" s="59"/>
      <c r="H39" s="59"/>
      <c r="I39" s="59"/>
      <c r="J39" s="59"/>
    </row>
    <row r="40" spans="1:10" ht="13" x14ac:dyDescent="0.15">
      <c r="A40" s="11" t="b">
        <v>0</v>
      </c>
      <c r="B40" s="11" t="s">
        <v>1818</v>
      </c>
      <c r="C40" s="59"/>
      <c r="D40" s="59"/>
      <c r="E40" s="59"/>
      <c r="F40" s="59"/>
      <c r="G40" s="59"/>
      <c r="H40" s="59"/>
      <c r="I40" s="59"/>
      <c r="J40" s="59"/>
    </row>
    <row r="41" spans="1:10" ht="13" x14ac:dyDescent="0.15">
      <c r="A41" s="11" t="b">
        <v>0</v>
      </c>
      <c r="B41" s="11" t="s">
        <v>1819</v>
      </c>
      <c r="C41" s="59"/>
      <c r="D41" s="59"/>
      <c r="E41" s="59"/>
      <c r="F41" s="59"/>
      <c r="G41" s="59"/>
      <c r="H41" s="59"/>
      <c r="I41" s="59"/>
      <c r="J41" s="59"/>
    </row>
    <row r="42" spans="1:10" ht="13" x14ac:dyDescent="0.15">
      <c r="A42" s="11" t="b">
        <v>0</v>
      </c>
      <c r="B42" s="11" t="s">
        <v>1820</v>
      </c>
      <c r="C42" s="59"/>
      <c r="D42" s="59"/>
      <c r="E42" s="59"/>
      <c r="F42" s="59"/>
      <c r="G42" s="59"/>
      <c r="H42" s="59"/>
      <c r="I42" s="59"/>
      <c r="J42" s="59"/>
    </row>
    <row r="43" spans="1:10" ht="13" x14ac:dyDescent="0.15">
      <c r="A43" s="11" t="b">
        <v>0</v>
      </c>
      <c r="B43" s="11" t="s">
        <v>1821</v>
      </c>
      <c r="C43" s="59"/>
      <c r="D43" s="59"/>
      <c r="E43" s="59"/>
      <c r="F43" s="59"/>
      <c r="G43" s="59"/>
      <c r="H43" s="59"/>
      <c r="I43" s="59"/>
      <c r="J43" s="59"/>
    </row>
    <row r="44" spans="1:10" ht="13" x14ac:dyDescent="0.15">
      <c r="A44" s="11" t="b">
        <v>0</v>
      </c>
      <c r="B44" s="11" t="s">
        <v>1822</v>
      </c>
      <c r="C44" s="59"/>
      <c r="D44" s="59"/>
      <c r="E44" s="59"/>
      <c r="F44" s="59"/>
      <c r="G44" s="59"/>
      <c r="H44" s="59"/>
      <c r="I44" s="59"/>
      <c r="J44" s="59"/>
    </row>
    <row r="45" spans="1:10" ht="13" x14ac:dyDescent="0.15">
      <c r="A45" s="11" t="b">
        <v>0</v>
      </c>
      <c r="B45" s="11" t="s">
        <v>1823</v>
      </c>
      <c r="C45" s="59"/>
      <c r="D45" s="59"/>
      <c r="E45" s="59"/>
      <c r="F45" s="59"/>
      <c r="G45" s="59"/>
      <c r="H45" s="59"/>
      <c r="I45" s="59"/>
      <c r="J45" s="59"/>
    </row>
    <row r="46" spans="1:10" ht="13" x14ac:dyDescent="0.15">
      <c r="A46" s="11" t="b">
        <v>0</v>
      </c>
      <c r="B46" s="11" t="s">
        <v>1824</v>
      </c>
      <c r="C46" s="59"/>
      <c r="D46" s="59"/>
      <c r="E46" s="59"/>
      <c r="F46" s="59"/>
      <c r="G46" s="59"/>
      <c r="H46" s="59"/>
      <c r="I46" s="59"/>
      <c r="J46" s="59"/>
    </row>
    <row r="47" spans="1:10" ht="13" x14ac:dyDescent="0.15">
      <c r="A47" s="11" t="b">
        <v>0</v>
      </c>
      <c r="B47" s="11" t="s">
        <v>1825</v>
      </c>
      <c r="C47" s="59"/>
      <c r="D47" s="59"/>
      <c r="E47" s="59"/>
      <c r="F47" s="59"/>
      <c r="G47" s="59"/>
      <c r="H47" s="59"/>
      <c r="I47" s="59"/>
      <c r="J47" s="59"/>
    </row>
    <row r="48" spans="1:10" ht="13" x14ac:dyDescent="0.15">
      <c r="A48" s="11" t="b">
        <v>0</v>
      </c>
      <c r="B48" s="11" t="s">
        <v>1826</v>
      </c>
      <c r="C48" s="59"/>
      <c r="D48" s="59"/>
      <c r="E48" s="59"/>
      <c r="F48" s="59"/>
      <c r="G48" s="59"/>
      <c r="H48" s="59"/>
      <c r="I48" s="59"/>
      <c r="J48" s="59"/>
    </row>
    <row r="49" spans="1:10" ht="13" x14ac:dyDescent="0.15">
      <c r="A49" s="11" t="b">
        <v>0</v>
      </c>
      <c r="B49" s="11" t="s">
        <v>1827</v>
      </c>
      <c r="C49" s="59"/>
      <c r="D49" s="59"/>
      <c r="E49" s="59"/>
      <c r="F49" s="59"/>
      <c r="G49" s="59"/>
      <c r="H49" s="59"/>
      <c r="I49" s="59"/>
      <c r="J49" s="59"/>
    </row>
    <row r="50" spans="1:10" ht="13" x14ac:dyDescent="0.15">
      <c r="A50" s="11" t="b">
        <v>0</v>
      </c>
      <c r="B50" s="11" t="s">
        <v>1828</v>
      </c>
      <c r="C50" s="59"/>
      <c r="D50" s="59"/>
      <c r="E50" s="59"/>
      <c r="F50" s="59"/>
      <c r="G50" s="59"/>
      <c r="H50" s="59"/>
      <c r="I50" s="59"/>
      <c r="J50" s="59"/>
    </row>
    <row r="51" spans="1:10" ht="13" x14ac:dyDescent="0.15">
      <c r="A51" s="11" t="b">
        <v>0</v>
      </c>
      <c r="B51" s="11" t="s">
        <v>1829</v>
      </c>
      <c r="C51" s="59"/>
      <c r="D51" s="59"/>
      <c r="E51" s="59"/>
      <c r="F51" s="59"/>
      <c r="G51" s="59"/>
      <c r="H51" s="59"/>
      <c r="I51" s="59"/>
      <c r="J51" s="59"/>
    </row>
    <row r="52" spans="1:10" ht="13" x14ac:dyDescent="0.15">
      <c r="A52" s="11" t="b">
        <v>0</v>
      </c>
      <c r="B52" s="11" t="s">
        <v>1830</v>
      </c>
      <c r="C52" s="59"/>
      <c r="D52" s="59"/>
      <c r="E52" s="59"/>
      <c r="F52" s="59"/>
      <c r="G52" s="59"/>
      <c r="H52" s="59"/>
      <c r="I52" s="59"/>
      <c r="J52" s="59"/>
    </row>
    <row r="53" spans="1:10" ht="13" x14ac:dyDescent="0.15">
      <c r="A53" s="67"/>
      <c r="B53" s="59"/>
      <c r="C53" s="59"/>
      <c r="D53" s="59"/>
      <c r="E53" s="59"/>
      <c r="F53" s="59"/>
      <c r="G53" s="59"/>
      <c r="H53" s="59"/>
      <c r="I53" s="59"/>
      <c r="J53" s="59"/>
    </row>
  </sheetData>
  <mergeCells count="12">
    <mergeCell ref="H4:J4"/>
    <mergeCell ref="H5:J28"/>
    <mergeCell ref="D28:G28"/>
    <mergeCell ref="D29:J53"/>
    <mergeCell ref="B1:J1"/>
    <mergeCell ref="A2:B2"/>
    <mergeCell ref="C2:C52"/>
    <mergeCell ref="D2:F2"/>
    <mergeCell ref="G2:G27"/>
    <mergeCell ref="H2:I2"/>
    <mergeCell ref="J2:J3"/>
    <mergeCell ref="A53:C53"/>
  </mergeCells>
  <pageMargins left="0.7" right="0.7" top="0.75" bottom="0.75" header="0.3" footer="0.3"/>
  <pageSetup orientation="portrait" horizontalDpi="0" verticalDpi="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J13"/>
  <sheetViews>
    <sheetView workbookViewId="0"/>
  </sheetViews>
  <sheetFormatPr baseColWidth="10" defaultColWidth="12.6640625" defaultRowHeight="15.75" customHeight="1" x14ac:dyDescent="0.15"/>
  <cols>
    <col min="1" max="1" width="6.6640625" customWidth="1"/>
    <col min="2" max="2" width="18.6640625" customWidth="1"/>
    <col min="3" max="3" width="28.1640625" customWidth="1"/>
    <col min="4" max="4" width="7.6640625" customWidth="1"/>
    <col min="5" max="5" width="2.83203125" customWidth="1"/>
    <col min="6" max="6" width="6.1640625" customWidth="1"/>
    <col min="7" max="7" width="18.6640625" customWidth="1"/>
    <col min="8" max="8" width="10.6640625" customWidth="1"/>
    <col min="9" max="9" width="12.1640625" customWidth="1"/>
    <col min="10" max="10" width="2.83203125" customWidth="1"/>
  </cols>
  <sheetData>
    <row r="1" spans="1:10" ht="27.75" customHeight="1" x14ac:dyDescent="0.15">
      <c r="A1" s="22">
        <f ca="1">IFERROR(__xludf.DUMMYFUNCTION("COUNTIFS(FLATTEN(A4:A12,F4:F7),TRUE)/COUNTA(A4:A12,F4:F7)"),0)</f>
        <v>0</v>
      </c>
      <c r="B1" s="91" t="s">
        <v>1831</v>
      </c>
      <c r="C1" s="59"/>
      <c r="D1" s="59"/>
      <c r="E1" s="59"/>
      <c r="F1" s="59"/>
      <c r="G1" s="59"/>
      <c r="H1" s="59"/>
      <c r="I1" s="59"/>
      <c r="J1" s="59"/>
    </row>
    <row r="2" spans="1:10" ht="19.5" customHeight="1" x14ac:dyDescent="0.15">
      <c r="A2" s="93" t="s">
        <v>1545</v>
      </c>
      <c r="B2" s="59"/>
      <c r="C2" s="59"/>
      <c r="D2" s="59"/>
      <c r="E2" s="67"/>
      <c r="F2" s="93" t="s">
        <v>1330</v>
      </c>
      <c r="G2" s="59"/>
      <c r="H2" s="59"/>
      <c r="I2" s="59"/>
      <c r="J2" s="67"/>
    </row>
    <row r="3" spans="1:10" ht="13" x14ac:dyDescent="0.15">
      <c r="A3" s="43"/>
      <c r="B3" s="43" t="s">
        <v>32</v>
      </c>
      <c r="C3" s="43" t="s">
        <v>1832</v>
      </c>
      <c r="D3" s="43" t="s">
        <v>1833</v>
      </c>
      <c r="E3" s="59"/>
      <c r="F3" s="43"/>
      <c r="G3" s="43" t="s">
        <v>32</v>
      </c>
      <c r="H3" s="43" t="s">
        <v>1832</v>
      </c>
      <c r="I3" s="43" t="s">
        <v>1833</v>
      </c>
      <c r="J3" s="59"/>
    </row>
    <row r="4" spans="1:10" ht="13" x14ac:dyDescent="0.15">
      <c r="A4" s="11" t="b">
        <v>0</v>
      </c>
      <c r="B4" s="11" t="s">
        <v>1834</v>
      </c>
      <c r="C4" s="11" t="s">
        <v>1835</v>
      </c>
      <c r="D4" s="11">
        <v>3000</v>
      </c>
      <c r="E4" s="59"/>
      <c r="F4" s="11" t="b">
        <v>0</v>
      </c>
      <c r="G4" s="11" t="s">
        <v>1836</v>
      </c>
      <c r="H4" s="11" t="s">
        <v>1837</v>
      </c>
      <c r="I4" s="11" t="s">
        <v>1838</v>
      </c>
      <c r="J4" s="59"/>
    </row>
    <row r="5" spans="1:10" ht="13" x14ac:dyDescent="0.15">
      <c r="A5" s="11" t="b">
        <v>0</v>
      </c>
      <c r="B5" s="11" t="s">
        <v>1839</v>
      </c>
      <c r="C5" s="11" t="s">
        <v>1840</v>
      </c>
      <c r="D5" s="11">
        <v>600</v>
      </c>
      <c r="E5" s="59"/>
      <c r="F5" s="11" t="b">
        <v>0</v>
      </c>
      <c r="G5" s="11" t="s">
        <v>1841</v>
      </c>
      <c r="H5" s="11" t="s">
        <v>1837</v>
      </c>
      <c r="I5" s="11" t="s">
        <v>1842</v>
      </c>
      <c r="J5" s="59"/>
    </row>
    <row r="6" spans="1:10" ht="13" x14ac:dyDescent="0.15">
      <c r="A6" s="11" t="b">
        <v>0</v>
      </c>
      <c r="B6" s="11" t="s">
        <v>1843</v>
      </c>
      <c r="C6" s="11" t="s">
        <v>1844</v>
      </c>
      <c r="D6" s="11">
        <v>2500</v>
      </c>
      <c r="E6" s="59"/>
      <c r="F6" s="11" t="b">
        <v>0</v>
      </c>
      <c r="G6" s="11" t="s">
        <v>1845</v>
      </c>
      <c r="H6" s="11" t="s">
        <v>1837</v>
      </c>
      <c r="I6" s="11" t="s">
        <v>1846</v>
      </c>
      <c r="J6" s="59"/>
    </row>
    <row r="7" spans="1:10" ht="13" x14ac:dyDescent="0.15">
      <c r="A7" s="11" t="b">
        <v>0</v>
      </c>
      <c r="B7" s="11" t="s">
        <v>1847</v>
      </c>
      <c r="C7" s="11" t="s">
        <v>1840</v>
      </c>
      <c r="D7" s="11">
        <v>600</v>
      </c>
      <c r="E7" s="59"/>
      <c r="F7" s="11" t="b">
        <v>0</v>
      </c>
      <c r="G7" s="11" t="s">
        <v>1848</v>
      </c>
      <c r="H7" s="11" t="s">
        <v>1837</v>
      </c>
      <c r="I7" s="11" t="s">
        <v>1849</v>
      </c>
      <c r="J7" s="59"/>
    </row>
    <row r="8" spans="1:10" ht="13" x14ac:dyDescent="0.15">
      <c r="A8" s="11" t="b">
        <v>0</v>
      </c>
      <c r="B8" s="11" t="s">
        <v>1850</v>
      </c>
      <c r="C8" s="11" t="s">
        <v>1840</v>
      </c>
      <c r="D8" s="11">
        <v>600</v>
      </c>
      <c r="E8" s="59"/>
      <c r="F8" s="67"/>
      <c r="G8" s="59"/>
      <c r="H8" s="59"/>
      <c r="I8" s="59"/>
      <c r="J8" s="59"/>
    </row>
    <row r="9" spans="1:10" ht="13" x14ac:dyDescent="0.15">
      <c r="A9" s="11" t="b">
        <v>0</v>
      </c>
      <c r="B9" s="11" t="s">
        <v>1851</v>
      </c>
      <c r="C9" s="11" t="s">
        <v>1852</v>
      </c>
      <c r="D9" s="11">
        <v>5000</v>
      </c>
      <c r="E9" s="59"/>
      <c r="F9" s="68"/>
      <c r="G9" s="59"/>
      <c r="H9" s="59"/>
      <c r="I9" s="59"/>
      <c r="J9" s="59"/>
    </row>
    <row r="10" spans="1:10" ht="13" x14ac:dyDescent="0.15">
      <c r="A10" s="11" t="b">
        <v>0</v>
      </c>
      <c r="B10" s="11" t="s">
        <v>1853</v>
      </c>
      <c r="C10" s="11" t="s">
        <v>1854</v>
      </c>
      <c r="D10" s="11">
        <v>5000</v>
      </c>
      <c r="E10" s="59"/>
      <c r="F10" s="59"/>
      <c r="G10" s="59"/>
      <c r="H10" s="59"/>
      <c r="I10" s="59"/>
      <c r="J10" s="59"/>
    </row>
    <row r="11" spans="1:10" ht="13" x14ac:dyDescent="0.15">
      <c r="A11" s="11" t="b">
        <v>0</v>
      </c>
      <c r="B11" s="11" t="s">
        <v>1855</v>
      </c>
      <c r="C11" s="11" t="s">
        <v>1840</v>
      </c>
      <c r="D11" s="11">
        <v>600</v>
      </c>
      <c r="E11" s="59"/>
      <c r="F11" s="59"/>
      <c r="G11" s="59"/>
      <c r="H11" s="59"/>
      <c r="I11" s="59"/>
      <c r="J11" s="59"/>
    </row>
    <row r="12" spans="1:10" ht="13" x14ac:dyDescent="0.15">
      <c r="A12" s="11" t="b">
        <v>0</v>
      </c>
      <c r="B12" s="11" t="s">
        <v>1856</v>
      </c>
      <c r="C12" s="11" t="s">
        <v>1840</v>
      </c>
      <c r="D12" s="11">
        <v>600</v>
      </c>
      <c r="E12" s="59"/>
      <c r="F12" s="59"/>
      <c r="G12" s="59"/>
      <c r="H12" s="59"/>
      <c r="I12" s="59"/>
      <c r="J12" s="59"/>
    </row>
    <row r="13" spans="1:10" ht="13" x14ac:dyDescent="0.15">
      <c r="A13" s="67"/>
      <c r="B13" s="59"/>
      <c r="C13" s="59"/>
      <c r="D13" s="59"/>
      <c r="E13" s="59"/>
      <c r="F13" s="59"/>
      <c r="G13" s="59"/>
      <c r="H13" s="59"/>
      <c r="I13" s="59"/>
      <c r="J13" s="59"/>
    </row>
  </sheetData>
  <mergeCells count="8">
    <mergeCell ref="B1:J1"/>
    <mergeCell ref="A2:D2"/>
    <mergeCell ref="E2:E12"/>
    <mergeCell ref="F2:I2"/>
    <mergeCell ref="J2:J7"/>
    <mergeCell ref="F8:J8"/>
    <mergeCell ref="F9:J13"/>
    <mergeCell ref="A13:E13"/>
  </mergeCell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19"/>
  <sheetViews>
    <sheetView workbookViewId="0"/>
  </sheetViews>
  <sheetFormatPr baseColWidth="10" defaultColWidth="12.6640625" defaultRowHeight="15.75" customHeight="1" x14ac:dyDescent="0.15"/>
  <cols>
    <col min="1" max="1" width="5.6640625" customWidth="1"/>
    <col min="2" max="2" width="20.5" customWidth="1"/>
    <col min="3" max="3" width="2.6640625" customWidth="1"/>
    <col min="4" max="4" width="5.5" customWidth="1"/>
    <col min="5" max="5" width="18.1640625" customWidth="1"/>
    <col min="6" max="6" width="2.83203125" customWidth="1"/>
    <col min="7" max="7" width="5.33203125" customWidth="1"/>
    <col min="8" max="8" width="21.6640625" customWidth="1"/>
    <col min="9" max="9" width="3" customWidth="1"/>
  </cols>
  <sheetData>
    <row r="1" spans="1:9" ht="31.5" customHeight="1" x14ac:dyDescent="0.15">
      <c r="A1" s="22">
        <f ca="1">IFERROR(__xludf.DUMMYFUNCTION("COUNTIFS(FLATTEN(A3:A18,D3:D15,G3:G12),TRUE)/COUNTA(A3:A18,D3:D15,G3:G12)"),0)</f>
        <v>0</v>
      </c>
      <c r="B1" s="91" t="s">
        <v>1857</v>
      </c>
      <c r="C1" s="59"/>
      <c r="D1" s="59"/>
      <c r="E1" s="59"/>
      <c r="F1" s="59"/>
      <c r="G1" s="59"/>
      <c r="H1" s="59"/>
      <c r="I1" s="59"/>
    </row>
    <row r="2" spans="1:9" ht="22.5" customHeight="1" x14ac:dyDescent="0.2">
      <c r="A2" s="82" t="s">
        <v>1858</v>
      </c>
      <c r="B2" s="59"/>
      <c r="C2" s="67"/>
      <c r="D2" s="82" t="s">
        <v>1859</v>
      </c>
      <c r="E2" s="59"/>
      <c r="F2" s="67"/>
      <c r="G2" s="82" t="s">
        <v>1860</v>
      </c>
      <c r="H2" s="59"/>
      <c r="I2" s="67"/>
    </row>
    <row r="3" spans="1:9" ht="13" x14ac:dyDescent="0.15">
      <c r="A3" s="11" t="b">
        <v>0</v>
      </c>
      <c r="B3" s="11" t="s">
        <v>1861</v>
      </c>
      <c r="C3" s="59"/>
      <c r="D3" s="11" t="b">
        <v>0</v>
      </c>
      <c r="E3" s="11" t="s">
        <v>1862</v>
      </c>
      <c r="F3" s="59"/>
      <c r="G3" s="11" t="b">
        <v>0</v>
      </c>
      <c r="H3" s="11" t="s">
        <v>1863</v>
      </c>
      <c r="I3" s="59"/>
    </row>
    <row r="4" spans="1:9" ht="13" x14ac:dyDescent="0.15">
      <c r="A4" s="11" t="b">
        <v>0</v>
      </c>
      <c r="B4" s="11" t="s">
        <v>1864</v>
      </c>
      <c r="C4" s="59"/>
      <c r="D4" s="11" t="b">
        <v>0</v>
      </c>
      <c r="E4" s="11" t="s">
        <v>1865</v>
      </c>
      <c r="F4" s="59"/>
      <c r="G4" s="11" t="b">
        <v>0</v>
      </c>
      <c r="H4" s="11" t="s">
        <v>1866</v>
      </c>
      <c r="I4" s="59"/>
    </row>
    <row r="5" spans="1:9" ht="13" x14ac:dyDescent="0.15">
      <c r="A5" s="11" t="b">
        <v>0</v>
      </c>
      <c r="B5" s="11" t="s">
        <v>1867</v>
      </c>
      <c r="C5" s="59"/>
      <c r="D5" s="11" t="b">
        <v>0</v>
      </c>
      <c r="E5" s="11" t="s">
        <v>1868</v>
      </c>
      <c r="F5" s="59"/>
      <c r="G5" s="11" t="b">
        <v>0</v>
      </c>
      <c r="H5" s="11" t="s">
        <v>1869</v>
      </c>
      <c r="I5" s="59"/>
    </row>
    <row r="6" spans="1:9" ht="13" x14ac:dyDescent="0.15">
      <c r="A6" s="11" t="b">
        <v>0</v>
      </c>
      <c r="B6" s="11" t="s">
        <v>1870</v>
      </c>
      <c r="C6" s="59"/>
      <c r="D6" s="11" t="b">
        <v>0</v>
      </c>
      <c r="E6" s="11" t="s">
        <v>1871</v>
      </c>
      <c r="F6" s="59"/>
      <c r="G6" s="11" t="b">
        <v>0</v>
      </c>
      <c r="H6" s="11" t="s">
        <v>1872</v>
      </c>
      <c r="I6" s="59"/>
    </row>
    <row r="7" spans="1:9" ht="13" x14ac:dyDescent="0.15">
      <c r="A7" s="11" t="b">
        <v>0</v>
      </c>
      <c r="B7" s="11" t="s">
        <v>1873</v>
      </c>
      <c r="C7" s="59"/>
      <c r="D7" s="11" t="b">
        <v>0</v>
      </c>
      <c r="E7" s="11" t="s">
        <v>1874</v>
      </c>
      <c r="F7" s="59"/>
      <c r="G7" s="11" t="b">
        <v>0</v>
      </c>
      <c r="H7" s="11" t="s">
        <v>1875</v>
      </c>
      <c r="I7" s="59"/>
    </row>
    <row r="8" spans="1:9" ht="13" x14ac:dyDescent="0.15">
      <c r="A8" s="11" t="b">
        <v>0</v>
      </c>
      <c r="B8" s="11" t="s">
        <v>1876</v>
      </c>
      <c r="C8" s="59"/>
      <c r="D8" s="11" t="b">
        <v>0</v>
      </c>
      <c r="E8" s="11" t="s">
        <v>1877</v>
      </c>
      <c r="F8" s="59"/>
      <c r="G8" s="11" t="b">
        <v>0</v>
      </c>
      <c r="H8" s="11" t="s">
        <v>1878</v>
      </c>
      <c r="I8" s="59"/>
    </row>
    <row r="9" spans="1:9" ht="13" x14ac:dyDescent="0.15">
      <c r="A9" s="11" t="b">
        <v>0</v>
      </c>
      <c r="B9" s="11" t="s">
        <v>1879</v>
      </c>
      <c r="C9" s="59"/>
      <c r="D9" s="11" t="b">
        <v>0</v>
      </c>
      <c r="E9" s="11" t="s">
        <v>1880</v>
      </c>
      <c r="F9" s="59"/>
      <c r="G9" s="11" t="b">
        <v>0</v>
      </c>
      <c r="H9" s="11" t="s">
        <v>1881</v>
      </c>
      <c r="I9" s="59"/>
    </row>
    <row r="10" spans="1:9" ht="13" x14ac:dyDescent="0.15">
      <c r="A10" s="11" t="b">
        <v>0</v>
      </c>
      <c r="B10" s="11" t="s">
        <v>1882</v>
      </c>
      <c r="C10" s="59"/>
      <c r="D10" s="11" t="b">
        <v>0</v>
      </c>
      <c r="E10" s="11" t="s">
        <v>1883</v>
      </c>
      <c r="F10" s="59"/>
      <c r="G10" s="11" t="b">
        <v>0</v>
      </c>
      <c r="H10" s="11" t="s">
        <v>1884</v>
      </c>
      <c r="I10" s="59"/>
    </row>
    <row r="11" spans="1:9" ht="13" x14ac:dyDescent="0.15">
      <c r="A11" s="11" t="b">
        <v>0</v>
      </c>
      <c r="B11" s="11" t="s">
        <v>1885</v>
      </c>
      <c r="C11" s="59"/>
      <c r="D11" s="11" t="b">
        <v>0</v>
      </c>
      <c r="E11" s="11" t="s">
        <v>1886</v>
      </c>
      <c r="F11" s="59"/>
      <c r="G11" s="11" t="b">
        <v>0</v>
      </c>
      <c r="H11" s="11" t="s">
        <v>1887</v>
      </c>
      <c r="I11" s="59"/>
    </row>
    <row r="12" spans="1:9" ht="13" x14ac:dyDescent="0.15">
      <c r="A12" s="11" t="b">
        <v>0</v>
      </c>
      <c r="B12" s="11" t="s">
        <v>1888</v>
      </c>
      <c r="C12" s="59"/>
      <c r="D12" s="11" t="b">
        <v>0</v>
      </c>
      <c r="E12" s="11" t="s">
        <v>1889</v>
      </c>
      <c r="F12" s="59"/>
      <c r="G12" s="11" t="b">
        <v>0</v>
      </c>
      <c r="H12" s="11" t="s">
        <v>1890</v>
      </c>
      <c r="I12" s="59"/>
    </row>
    <row r="13" spans="1:9" ht="13" x14ac:dyDescent="0.15">
      <c r="A13" s="11" t="b">
        <v>0</v>
      </c>
      <c r="B13" s="11" t="s">
        <v>1891</v>
      </c>
      <c r="C13" s="59"/>
      <c r="D13" s="11" t="b">
        <v>0</v>
      </c>
      <c r="E13" s="11" t="s">
        <v>1892</v>
      </c>
      <c r="F13" s="59"/>
      <c r="G13" s="67"/>
      <c r="H13" s="59"/>
      <c r="I13" s="59"/>
    </row>
    <row r="14" spans="1:9" ht="13" x14ac:dyDescent="0.15">
      <c r="A14" s="11" t="b">
        <v>0</v>
      </c>
      <c r="B14" s="11" t="s">
        <v>1893</v>
      </c>
      <c r="C14" s="59"/>
      <c r="D14" s="11" t="b">
        <v>0</v>
      </c>
      <c r="E14" s="11" t="s">
        <v>1894</v>
      </c>
      <c r="F14" s="59"/>
      <c r="G14" s="68"/>
      <c r="H14" s="59"/>
      <c r="I14" s="59"/>
    </row>
    <row r="15" spans="1:9" ht="13" x14ac:dyDescent="0.15">
      <c r="A15" s="11" t="b">
        <v>0</v>
      </c>
      <c r="B15" s="11" t="s">
        <v>1895</v>
      </c>
      <c r="C15" s="59"/>
      <c r="D15" s="11" t="b">
        <v>0</v>
      </c>
      <c r="E15" s="11" t="s">
        <v>1896</v>
      </c>
      <c r="F15" s="59"/>
      <c r="G15" s="59"/>
      <c r="H15" s="59"/>
      <c r="I15" s="59"/>
    </row>
    <row r="16" spans="1:9" ht="13" x14ac:dyDescent="0.15">
      <c r="A16" s="11" t="b">
        <v>0</v>
      </c>
      <c r="B16" s="11" t="s">
        <v>1897</v>
      </c>
      <c r="C16" s="59"/>
      <c r="D16" s="67"/>
      <c r="E16" s="59"/>
      <c r="F16" s="59"/>
      <c r="G16" s="59"/>
      <c r="H16" s="59"/>
      <c r="I16" s="59"/>
    </row>
    <row r="17" spans="1:9" ht="13" x14ac:dyDescent="0.15">
      <c r="A17" s="11" t="b">
        <v>0</v>
      </c>
      <c r="B17" s="11" t="s">
        <v>1898</v>
      </c>
      <c r="C17" s="59"/>
      <c r="D17" s="68"/>
      <c r="E17" s="59"/>
      <c r="F17" s="59"/>
      <c r="G17" s="59"/>
      <c r="H17" s="59"/>
      <c r="I17" s="59"/>
    </row>
    <row r="18" spans="1:9" ht="13" x14ac:dyDescent="0.15">
      <c r="A18" s="11" t="b">
        <v>0</v>
      </c>
      <c r="B18" s="11" t="s">
        <v>1899</v>
      </c>
      <c r="C18" s="59"/>
      <c r="D18" s="59"/>
      <c r="E18" s="59"/>
      <c r="F18" s="59"/>
      <c r="G18" s="59"/>
      <c r="H18" s="59"/>
      <c r="I18" s="59"/>
    </row>
    <row r="19" spans="1:9" ht="13" x14ac:dyDescent="0.15">
      <c r="A19" s="67"/>
      <c r="B19" s="59"/>
      <c r="C19" s="59"/>
      <c r="D19" s="59"/>
      <c r="E19" s="59"/>
      <c r="F19" s="59"/>
      <c r="G19" s="59"/>
      <c r="H19" s="59"/>
      <c r="I19" s="59"/>
    </row>
  </sheetData>
  <mergeCells count="12">
    <mergeCell ref="G13:I13"/>
    <mergeCell ref="G14:I19"/>
    <mergeCell ref="D16:F16"/>
    <mergeCell ref="D17:F19"/>
    <mergeCell ref="B1:I1"/>
    <mergeCell ref="A2:B2"/>
    <mergeCell ref="C2:C18"/>
    <mergeCell ref="D2:E2"/>
    <mergeCell ref="F2:F15"/>
    <mergeCell ref="G2:H2"/>
    <mergeCell ref="I2:I12"/>
    <mergeCell ref="A19:C19"/>
  </mergeCells>
  <pageMargins left="0.7" right="0.7" top="0.75" bottom="0.75" header="0.3" footer="0.3"/>
  <pageSetup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C13"/>
  <sheetViews>
    <sheetView workbookViewId="0"/>
  </sheetViews>
  <sheetFormatPr baseColWidth="10" defaultColWidth="12.6640625" defaultRowHeight="15.75" customHeight="1" x14ac:dyDescent="0.15"/>
  <cols>
    <col min="1" max="1" width="24.1640625" customWidth="1"/>
    <col min="2" max="2" width="89.1640625" customWidth="1"/>
    <col min="3" max="3" width="79.33203125" customWidth="1"/>
  </cols>
  <sheetData>
    <row r="1" spans="1:3" ht="15.75" customHeight="1" x14ac:dyDescent="0.15">
      <c r="A1" s="11" t="s">
        <v>8</v>
      </c>
      <c r="B1" s="47" t="s">
        <v>1900</v>
      </c>
    </row>
    <row r="2" spans="1:3" ht="15.75" customHeight="1" x14ac:dyDescent="0.15">
      <c r="A2" s="11" t="s">
        <v>6</v>
      </c>
      <c r="B2" s="47" t="s">
        <v>1901</v>
      </c>
      <c r="C2" s="47" t="s">
        <v>1902</v>
      </c>
    </row>
    <row r="3" spans="1:3" ht="15.75" customHeight="1" x14ac:dyDescent="0.15">
      <c r="A3" s="11" t="s">
        <v>9</v>
      </c>
      <c r="B3" s="47" t="s">
        <v>1903</v>
      </c>
    </row>
    <row r="5" spans="1:3" ht="15.75" customHeight="1" x14ac:dyDescent="0.15">
      <c r="A5" s="11" t="s">
        <v>10</v>
      </c>
      <c r="B5" s="47" t="s">
        <v>1904</v>
      </c>
    </row>
    <row r="6" spans="1:3" ht="15.75" customHeight="1" x14ac:dyDescent="0.15">
      <c r="A6" s="11" t="s">
        <v>1905</v>
      </c>
      <c r="B6" s="47" t="s">
        <v>1906</v>
      </c>
    </row>
    <row r="7" spans="1:3" ht="15.75" customHeight="1" x14ac:dyDescent="0.15">
      <c r="A7" s="11" t="s">
        <v>1907</v>
      </c>
      <c r="B7" s="47" t="s">
        <v>1908</v>
      </c>
    </row>
    <row r="8" spans="1:3" ht="15.75" customHeight="1" x14ac:dyDescent="0.15">
      <c r="A8" s="11" t="s">
        <v>13</v>
      </c>
      <c r="B8" s="47" t="s">
        <v>1909</v>
      </c>
    </row>
    <row r="9" spans="1:3" ht="15.75" customHeight="1" x14ac:dyDescent="0.15">
      <c r="A9" s="11" t="s">
        <v>16</v>
      </c>
      <c r="B9" s="47" t="s">
        <v>1910</v>
      </c>
    </row>
    <row r="10" spans="1:3" ht="15.75" customHeight="1" x14ac:dyDescent="0.15">
      <c r="A10" s="11" t="s">
        <v>12</v>
      </c>
      <c r="B10" s="48" t="s">
        <v>1911</v>
      </c>
    </row>
    <row r="11" spans="1:3" ht="15.75" customHeight="1" x14ac:dyDescent="0.15">
      <c r="A11" s="11" t="s">
        <v>14</v>
      </c>
      <c r="B11" s="47" t="s">
        <v>1912</v>
      </c>
    </row>
    <row r="12" spans="1:3" ht="15.75" customHeight="1" x14ac:dyDescent="0.15">
      <c r="A12" s="11" t="s">
        <v>11</v>
      </c>
      <c r="B12" s="47" t="s">
        <v>1913</v>
      </c>
    </row>
    <row r="13" spans="1:3" ht="15.75" customHeight="1" x14ac:dyDescent="0.15">
      <c r="A13" s="11" t="s">
        <v>17</v>
      </c>
      <c r="B13" s="47" t="s">
        <v>1914</v>
      </c>
    </row>
  </sheetData>
  <hyperlinks>
    <hyperlink ref="B1" r:id="rId1" xr:uid="{00000000-0004-0000-1600-000000000000}"/>
    <hyperlink ref="B2" r:id="rId2" xr:uid="{00000000-0004-0000-1600-000001000000}"/>
    <hyperlink ref="C2" r:id="rId3" location="deathday-party-room" xr:uid="{00000000-0004-0000-1600-000002000000}"/>
    <hyperlink ref="B3" r:id="rId4" xr:uid="{00000000-0004-0000-1600-000003000000}"/>
    <hyperlink ref="B5" r:id="rId5" xr:uid="{00000000-0004-0000-1600-000004000000}"/>
    <hyperlink ref="B6" r:id="rId6" xr:uid="{00000000-0004-0000-1600-000005000000}"/>
    <hyperlink ref="B7" r:id="rId7" location="bell-tower-1" xr:uid="{00000000-0004-0000-1600-000006000000}"/>
    <hyperlink ref="B8" r:id="rId8" location="astronomy-table-5" xr:uid="{00000000-0004-0000-1600-000007000000}"/>
    <hyperlink ref="B9" r:id="rId9" xr:uid="{00000000-0004-0000-1600-000008000000}"/>
    <hyperlink ref="B10" r:id="rId10" xr:uid="{00000000-0004-0000-1600-000009000000}"/>
    <hyperlink ref="B11" r:id="rId11" xr:uid="{00000000-0004-0000-1600-00000A000000}"/>
    <hyperlink ref="B12" r:id="rId12" xr:uid="{00000000-0004-0000-1600-00000B000000}"/>
    <hyperlink ref="B13" r:id="rId13" xr:uid="{00000000-0004-0000-1600-00000C00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52"/>
  <sheetViews>
    <sheetView workbookViewId="0">
      <pane ySplit="2" topLeftCell="A42" activePane="bottomLeft" state="frozen"/>
      <selection pane="bottomLeft" activeCell="V48" sqref="V48:W50"/>
    </sheetView>
  </sheetViews>
  <sheetFormatPr baseColWidth="10" defaultColWidth="12.6640625" defaultRowHeight="15.75" customHeight="1" x14ac:dyDescent="0.15"/>
  <cols>
    <col min="1" max="1" width="6.6640625" customWidth="1"/>
    <col min="3" max="3" width="38" customWidth="1"/>
    <col min="4" max="4" width="3" customWidth="1"/>
    <col min="5" max="5" width="5" customWidth="1"/>
    <col min="6" max="6" width="13.83203125" customWidth="1"/>
    <col min="7" max="7" width="37.33203125" customWidth="1"/>
    <col min="8" max="8" width="3.1640625" customWidth="1"/>
    <col min="9" max="9" width="5" customWidth="1"/>
    <col min="10" max="10" width="13.83203125" customWidth="1"/>
    <col min="11" max="11" width="46.1640625" customWidth="1"/>
    <col min="12" max="12" width="3.5" customWidth="1"/>
    <col min="13" max="13" width="5.83203125" customWidth="1"/>
    <col min="15" max="15" width="38" customWidth="1"/>
    <col min="16" max="16" width="3.1640625" customWidth="1"/>
    <col min="17" max="17" width="5.5" customWidth="1"/>
    <col min="19" max="19" width="37.6640625" customWidth="1"/>
    <col min="20" max="20" width="3.6640625" customWidth="1"/>
    <col min="21" max="21" width="5.1640625" customWidth="1"/>
    <col min="22" max="22" width="13.83203125" customWidth="1"/>
    <col min="23" max="23" width="38.6640625" customWidth="1"/>
    <col min="24" max="24" width="3.83203125" customWidth="1"/>
    <col min="25" max="25" width="5.1640625" customWidth="1"/>
    <col min="26" max="26" width="13.83203125" customWidth="1"/>
    <col min="27" max="27" width="38.6640625" customWidth="1"/>
    <col min="28" max="28" width="3.83203125" customWidth="1"/>
  </cols>
  <sheetData>
    <row r="1" spans="1:28" ht="33.75" customHeight="1" x14ac:dyDescent="0.15">
      <c r="A1" s="4">
        <f ca="1">IFERROR(__xludf.DUMMYFUNCTION("COUNTIFS(FLATTEN(A5:A16,A28:A30,A34:A35,A42:A44,A48:A50,E5:E24,E28:E29,E34:E38,E42:E44,E48:E51,I5:I22,I28:I30,I34:I35,I42:I43,I48,M5:M18,M28:M29,M34:M36,M42:M44,M48:M49,Q5:Q14,Q28:Q30,Q34:Q37,Q42,Q48:Q49,U5:U16,U28:U29,U34:U36,U42:U44,U48:U50),TRUE)/COUNT"&amp;"A(A5:A16,A28:A30,A34:A35,A42:A44,A48:A50,E5:E24,E28:E29,E34:E38,E42:E44,E48:E51,I5:I22,I28:I30,I34:I35,I42:I43,I48,M5:M18,M28:M29,M34:M36,M42:M44,M48:M49,Q5:Q14,Q28:Q30,Q34:Q37,Q42,Q48:Q49,U5:U16,U28:U29,U34:U36,U42:U44,U48:U50)"),0)</f>
        <v>0</v>
      </c>
      <c r="B1" s="72" t="s">
        <v>6</v>
      </c>
      <c r="C1" s="59"/>
      <c r="D1" s="59"/>
      <c r="E1" s="59"/>
      <c r="F1" s="59"/>
      <c r="G1" s="59"/>
      <c r="H1" s="59"/>
      <c r="I1" s="59"/>
      <c r="J1" s="59"/>
      <c r="K1" s="59"/>
      <c r="L1" s="59"/>
      <c r="M1" s="59"/>
      <c r="N1" s="59"/>
      <c r="O1" s="59"/>
      <c r="P1" s="59"/>
      <c r="Q1" s="59"/>
      <c r="R1" s="59"/>
      <c r="S1" s="59"/>
      <c r="T1" s="59"/>
      <c r="U1" s="59"/>
      <c r="V1" s="59"/>
      <c r="W1" s="59"/>
      <c r="X1" s="59"/>
      <c r="Y1" s="5"/>
      <c r="Z1" s="5"/>
      <c r="AA1" s="5"/>
      <c r="AB1" s="5"/>
    </row>
    <row r="2" spans="1:28" ht="27" customHeight="1" x14ac:dyDescent="0.15">
      <c r="A2" s="6">
        <f ca="1">IFERROR(__xludf.DUMMYFUNCTION("COUNTIFS(FLATTEN(A5:A16,A28:A30,A34:A35,A42:A44,A48:A50),TRUE)/COUNTA(A5:A16,A28:A30,A34:A35,A42:A44,A48:A50)"),0)</f>
        <v>0</v>
      </c>
      <c r="B2" s="73" t="s">
        <v>19</v>
      </c>
      <c r="C2" s="59"/>
      <c r="D2" s="7"/>
      <c r="E2" s="6">
        <f ca="1">IFERROR(__xludf.DUMMYFUNCTION("COUNTIFS(FLATTEN(E5:E24,E28:E29,E34:E38,E42:E44,E48:E51),TRUE)/COUNTA(E5:E24,E28:E29,E34:E38,E42:E44,E48:E51)"),0)</f>
        <v>0</v>
      </c>
      <c r="F2" s="73" t="s">
        <v>20</v>
      </c>
      <c r="G2" s="59"/>
      <c r="H2" s="7"/>
      <c r="I2" s="6">
        <f ca="1">IFERROR(__xludf.DUMMYFUNCTION("COUNTIFS(FLATTEN(I5:I22,I28:I30,I34:I35,I42:I43,I48),TRUE)/COUNTA(I5:I22,I28:I30,I34:I35,I42:I43,I48)"),0)</f>
        <v>0</v>
      </c>
      <c r="J2" s="73" t="s">
        <v>21</v>
      </c>
      <c r="K2" s="59"/>
      <c r="L2" s="7"/>
      <c r="M2" s="6">
        <f ca="1">IFERROR(__xludf.DUMMYFUNCTION("COUNTIFS(FLATTEN(M5:M18,M28:M29,M34:M36,M42:M44,M48:M49),TRUE)/COUNTA(M5:M18,M28:M29,M34:M36,M42:M44,M48:M49)"),0)</f>
        <v>0</v>
      </c>
      <c r="N2" s="73" t="s">
        <v>22</v>
      </c>
      <c r="O2" s="59"/>
      <c r="P2" s="7"/>
      <c r="Q2" s="6">
        <f ca="1">IFERROR(__xludf.DUMMYFUNCTION("COUNTIFS(FLATTEN(Q5:Q14,Q28:Q30,Q34:Q37,Q42,Q48:Q49),TRUE)/COUNTA(Q5:Q14,Q28:Q30,Q34:Q37,Q42,Q48:Q49)"),0)</f>
        <v>0</v>
      </c>
      <c r="R2" s="73" t="s">
        <v>23</v>
      </c>
      <c r="S2" s="59"/>
      <c r="T2" s="7"/>
      <c r="U2" s="6">
        <f ca="1">IFERROR(__xludf.DUMMYFUNCTION("COUNTIFS(FLATTEN(U5:U16,U28:U29,U34:U36,U42:U44,U48:U50),TRUE)/COUNTA(U5:U16,U28:U29,U34:U36,U42:U44,U48:U50)"),0)</f>
        <v>0</v>
      </c>
      <c r="V2" s="73" t="s">
        <v>24</v>
      </c>
      <c r="W2" s="59"/>
      <c r="X2" s="7"/>
      <c r="Y2" s="6"/>
      <c r="Z2" s="73" t="s">
        <v>25</v>
      </c>
      <c r="AA2" s="59"/>
      <c r="AB2" s="7"/>
    </row>
    <row r="3" spans="1:28" ht="20.25" customHeight="1" x14ac:dyDescent="0.15">
      <c r="A3" s="8"/>
      <c r="B3" s="71" t="s">
        <v>26</v>
      </c>
      <c r="C3" s="59"/>
      <c r="D3" s="67"/>
      <c r="E3" s="71" t="s">
        <v>27</v>
      </c>
      <c r="F3" s="59"/>
      <c r="G3" s="59"/>
      <c r="H3" s="67"/>
      <c r="I3" s="71" t="s">
        <v>28</v>
      </c>
      <c r="J3" s="59"/>
      <c r="K3" s="59"/>
      <c r="L3" s="67"/>
      <c r="M3" s="71" t="s">
        <v>29</v>
      </c>
      <c r="N3" s="59"/>
      <c r="O3" s="59"/>
      <c r="P3" s="67"/>
      <c r="Q3" s="71" t="s">
        <v>30</v>
      </c>
      <c r="R3" s="59"/>
      <c r="S3" s="59"/>
      <c r="T3" s="67"/>
      <c r="U3" s="71" t="s">
        <v>26</v>
      </c>
      <c r="V3" s="59"/>
      <c r="W3" s="59"/>
      <c r="X3" s="67"/>
      <c r="Y3" s="71" t="s">
        <v>31</v>
      </c>
      <c r="Z3" s="59"/>
      <c r="AA3" s="59"/>
      <c r="AB3" s="67"/>
    </row>
    <row r="4" spans="1:28" ht="14" x14ac:dyDescent="0.15">
      <c r="A4" s="9"/>
      <c r="B4" s="10" t="s">
        <v>32</v>
      </c>
      <c r="C4" s="10" t="s">
        <v>33</v>
      </c>
      <c r="D4" s="59"/>
      <c r="E4" s="9"/>
      <c r="F4" s="10" t="s">
        <v>32</v>
      </c>
      <c r="G4" s="10" t="s">
        <v>33</v>
      </c>
      <c r="H4" s="59"/>
      <c r="I4" s="9"/>
      <c r="J4" s="10" t="s">
        <v>32</v>
      </c>
      <c r="K4" s="10" t="s">
        <v>33</v>
      </c>
      <c r="L4" s="59"/>
      <c r="M4" s="9"/>
      <c r="N4" s="10" t="s">
        <v>32</v>
      </c>
      <c r="O4" s="10" t="s">
        <v>33</v>
      </c>
      <c r="P4" s="59"/>
      <c r="Q4" s="9"/>
      <c r="R4" s="10" t="s">
        <v>32</v>
      </c>
      <c r="S4" s="10" t="s">
        <v>33</v>
      </c>
      <c r="T4" s="59"/>
      <c r="U4" s="9"/>
      <c r="V4" s="10" t="s">
        <v>32</v>
      </c>
      <c r="W4" s="10" t="s">
        <v>33</v>
      </c>
      <c r="X4" s="59"/>
      <c r="Y4" s="9"/>
      <c r="Z4" s="10"/>
      <c r="AA4" s="10"/>
      <c r="AB4" s="59"/>
    </row>
    <row r="5" spans="1:28" ht="98" x14ac:dyDescent="0.15">
      <c r="A5" s="11" t="b">
        <v>0</v>
      </c>
      <c r="B5" s="12" t="s">
        <v>34</v>
      </c>
      <c r="C5" s="12" t="s">
        <v>35</v>
      </c>
      <c r="D5" s="59"/>
      <c r="E5" s="11" t="b">
        <v>0</v>
      </c>
      <c r="F5" s="12" t="s">
        <v>36</v>
      </c>
      <c r="G5" s="12" t="s">
        <v>37</v>
      </c>
      <c r="H5" s="59"/>
      <c r="I5" s="11" t="b">
        <v>0</v>
      </c>
      <c r="J5" s="12" t="s">
        <v>38</v>
      </c>
      <c r="K5" s="12" t="s">
        <v>39</v>
      </c>
      <c r="L5" s="59"/>
      <c r="M5" s="11" t="b">
        <v>0</v>
      </c>
      <c r="N5" s="12" t="s">
        <v>40</v>
      </c>
      <c r="O5" s="12" t="s">
        <v>41</v>
      </c>
      <c r="P5" s="59"/>
      <c r="Q5" s="11" t="b">
        <v>0</v>
      </c>
      <c r="R5" s="12" t="s">
        <v>42</v>
      </c>
      <c r="S5" s="12" t="s">
        <v>43</v>
      </c>
      <c r="T5" s="59"/>
      <c r="U5" s="11" t="b">
        <v>0</v>
      </c>
      <c r="V5" s="12" t="s">
        <v>44</v>
      </c>
      <c r="W5" s="12" t="s">
        <v>45</v>
      </c>
      <c r="X5" s="59"/>
      <c r="Y5" s="11" t="b">
        <v>0</v>
      </c>
      <c r="Z5" s="12" t="s">
        <v>46</v>
      </c>
      <c r="AA5" s="12" t="s">
        <v>47</v>
      </c>
      <c r="AB5" s="59"/>
    </row>
    <row r="6" spans="1:28" ht="98" x14ac:dyDescent="0.15">
      <c r="A6" s="11" t="b">
        <v>0</v>
      </c>
      <c r="B6" s="12" t="s">
        <v>48</v>
      </c>
      <c r="C6" s="12" t="s">
        <v>49</v>
      </c>
      <c r="D6" s="59"/>
      <c r="E6" s="11" t="b">
        <v>0</v>
      </c>
      <c r="F6" s="12" t="s">
        <v>50</v>
      </c>
      <c r="G6" s="12" t="s">
        <v>51</v>
      </c>
      <c r="H6" s="59"/>
      <c r="I6" s="11" t="b">
        <v>0</v>
      </c>
      <c r="J6" s="12" t="s">
        <v>52</v>
      </c>
      <c r="K6" s="12" t="s">
        <v>53</v>
      </c>
      <c r="L6" s="59"/>
      <c r="M6" s="11" t="b">
        <v>0</v>
      </c>
      <c r="N6" s="12" t="s">
        <v>54</v>
      </c>
      <c r="O6" s="12" t="s">
        <v>55</v>
      </c>
      <c r="P6" s="59"/>
      <c r="Q6" s="11" t="b">
        <v>0</v>
      </c>
      <c r="R6" s="12" t="s">
        <v>56</v>
      </c>
      <c r="S6" s="12" t="s">
        <v>57</v>
      </c>
      <c r="T6" s="59"/>
      <c r="U6" s="11" t="b">
        <v>0</v>
      </c>
      <c r="V6" s="12" t="s">
        <v>58</v>
      </c>
      <c r="W6" s="12" t="s">
        <v>59</v>
      </c>
      <c r="X6" s="59"/>
      <c r="Y6" s="11" t="b">
        <v>0</v>
      </c>
      <c r="Z6" s="12" t="s">
        <v>60</v>
      </c>
      <c r="AA6" s="12" t="s">
        <v>47</v>
      </c>
      <c r="AB6" s="59"/>
    </row>
    <row r="7" spans="1:28" ht="84" x14ac:dyDescent="0.15">
      <c r="A7" s="11" t="b">
        <v>0</v>
      </c>
      <c r="B7" s="12" t="s">
        <v>61</v>
      </c>
      <c r="C7" s="12" t="s">
        <v>62</v>
      </c>
      <c r="D7" s="59"/>
      <c r="E7" s="11" t="b">
        <v>0</v>
      </c>
      <c r="F7" s="12" t="s">
        <v>63</v>
      </c>
      <c r="G7" s="12" t="s">
        <v>64</v>
      </c>
      <c r="H7" s="59"/>
      <c r="I7" s="11" t="b">
        <v>0</v>
      </c>
      <c r="J7" s="12" t="s">
        <v>65</v>
      </c>
      <c r="K7" s="12" t="s">
        <v>66</v>
      </c>
      <c r="L7" s="59"/>
      <c r="M7" s="11" t="b">
        <v>0</v>
      </c>
      <c r="N7" s="12" t="s">
        <v>67</v>
      </c>
      <c r="O7" s="12" t="s">
        <v>68</v>
      </c>
      <c r="P7" s="59"/>
      <c r="Q7" s="11" t="b">
        <v>0</v>
      </c>
      <c r="R7" s="12" t="s">
        <v>69</v>
      </c>
      <c r="S7" s="12" t="s">
        <v>70</v>
      </c>
      <c r="T7" s="59"/>
      <c r="U7" s="11" t="b">
        <v>0</v>
      </c>
      <c r="V7" s="12" t="s">
        <v>71</v>
      </c>
      <c r="W7" s="12" t="s">
        <v>72</v>
      </c>
      <c r="X7" s="59"/>
      <c r="Y7" s="11" t="b">
        <v>0</v>
      </c>
      <c r="Z7" s="12" t="s">
        <v>73</v>
      </c>
      <c r="AA7" s="12" t="s">
        <v>74</v>
      </c>
      <c r="AB7" s="59"/>
    </row>
    <row r="8" spans="1:28" ht="112" x14ac:dyDescent="0.15">
      <c r="A8" s="11" t="b">
        <v>0</v>
      </c>
      <c r="B8" s="12" t="s">
        <v>75</v>
      </c>
      <c r="C8" s="12" t="s">
        <v>76</v>
      </c>
      <c r="D8" s="59"/>
      <c r="E8" s="11" t="b">
        <v>0</v>
      </c>
      <c r="F8" s="12" t="s">
        <v>77</v>
      </c>
      <c r="G8" s="12" t="s">
        <v>78</v>
      </c>
      <c r="H8" s="59"/>
      <c r="I8" s="11" t="b">
        <v>0</v>
      </c>
      <c r="J8" s="12" t="s">
        <v>79</v>
      </c>
      <c r="K8" s="12" t="s">
        <v>80</v>
      </c>
      <c r="L8" s="59"/>
      <c r="M8" s="11" t="b">
        <v>0</v>
      </c>
      <c r="N8" s="12" t="s">
        <v>81</v>
      </c>
      <c r="O8" s="12" t="s">
        <v>82</v>
      </c>
      <c r="P8" s="59"/>
      <c r="Q8" s="11" t="b">
        <v>0</v>
      </c>
      <c r="R8" s="12" t="s">
        <v>83</v>
      </c>
      <c r="S8" s="12" t="s">
        <v>84</v>
      </c>
      <c r="T8" s="59"/>
      <c r="U8" s="11" t="b">
        <v>0</v>
      </c>
      <c r="V8" s="12" t="s">
        <v>85</v>
      </c>
      <c r="W8" s="12" t="s">
        <v>86</v>
      </c>
      <c r="X8" s="59"/>
      <c r="Y8" s="68"/>
      <c r="Z8" s="59"/>
      <c r="AA8" s="59"/>
      <c r="AB8" s="59"/>
    </row>
    <row r="9" spans="1:28" ht="84" x14ac:dyDescent="0.15">
      <c r="A9" s="11" t="b">
        <v>0</v>
      </c>
      <c r="B9" s="12" t="s">
        <v>87</v>
      </c>
      <c r="C9" s="12" t="s">
        <v>88</v>
      </c>
      <c r="D9" s="59"/>
      <c r="E9" s="11" t="b">
        <v>0</v>
      </c>
      <c r="F9" s="12" t="s">
        <v>89</v>
      </c>
      <c r="G9" s="12" t="s">
        <v>90</v>
      </c>
      <c r="H9" s="59"/>
      <c r="I9" s="11" t="b">
        <v>0</v>
      </c>
      <c r="J9" s="12" t="s">
        <v>91</v>
      </c>
      <c r="K9" s="12" t="s">
        <v>92</v>
      </c>
      <c r="L9" s="59"/>
      <c r="M9" s="11" t="b">
        <v>0</v>
      </c>
      <c r="N9" s="12" t="s">
        <v>93</v>
      </c>
      <c r="O9" s="12" t="s">
        <v>94</v>
      </c>
      <c r="P9" s="59"/>
      <c r="Q9" s="11" t="b">
        <v>0</v>
      </c>
      <c r="R9" s="12" t="s">
        <v>95</v>
      </c>
      <c r="S9" s="12" t="s">
        <v>96</v>
      </c>
      <c r="T9" s="59"/>
      <c r="U9" s="11" t="b">
        <v>0</v>
      </c>
      <c r="V9" s="12" t="s">
        <v>97</v>
      </c>
      <c r="W9" s="12" t="s">
        <v>98</v>
      </c>
      <c r="X9" s="59"/>
      <c r="Y9" s="59"/>
      <c r="Z9" s="59"/>
      <c r="AA9" s="59"/>
      <c r="AB9" s="59"/>
    </row>
    <row r="10" spans="1:28" ht="98" x14ac:dyDescent="0.15">
      <c r="A10" s="11" t="b">
        <v>0</v>
      </c>
      <c r="B10" s="12" t="s">
        <v>99</v>
      </c>
      <c r="C10" s="12" t="s">
        <v>100</v>
      </c>
      <c r="D10" s="59"/>
      <c r="E10" s="11" t="b">
        <v>0</v>
      </c>
      <c r="F10" s="12" t="s">
        <v>101</v>
      </c>
      <c r="G10" s="12" t="s">
        <v>102</v>
      </c>
      <c r="H10" s="59"/>
      <c r="I10" s="11" t="b">
        <v>0</v>
      </c>
      <c r="J10" s="12" t="s">
        <v>103</v>
      </c>
      <c r="K10" s="12" t="s">
        <v>104</v>
      </c>
      <c r="L10" s="59"/>
      <c r="M10" s="11" t="b">
        <v>0</v>
      </c>
      <c r="N10" s="12" t="s">
        <v>105</v>
      </c>
      <c r="O10" s="12" t="s">
        <v>106</v>
      </c>
      <c r="P10" s="59"/>
      <c r="Q10" s="11" t="b">
        <v>0</v>
      </c>
      <c r="R10" s="12" t="s">
        <v>107</v>
      </c>
      <c r="S10" s="12" t="s">
        <v>108</v>
      </c>
      <c r="T10" s="59"/>
      <c r="U10" s="11" t="b">
        <v>0</v>
      </c>
      <c r="V10" s="12" t="s">
        <v>109</v>
      </c>
      <c r="W10" s="12" t="s">
        <v>110</v>
      </c>
      <c r="X10" s="59"/>
      <c r="Y10" s="59"/>
      <c r="Z10" s="59"/>
      <c r="AA10" s="59"/>
      <c r="AB10" s="59"/>
    </row>
    <row r="11" spans="1:28" ht="98" x14ac:dyDescent="0.15">
      <c r="A11" s="11" t="b">
        <v>0</v>
      </c>
      <c r="B11" s="12" t="s">
        <v>111</v>
      </c>
      <c r="C11" s="12" t="s">
        <v>112</v>
      </c>
      <c r="D11" s="59"/>
      <c r="E11" s="11" t="b">
        <v>0</v>
      </c>
      <c r="F11" s="12" t="s">
        <v>113</v>
      </c>
      <c r="G11" s="12" t="s">
        <v>114</v>
      </c>
      <c r="H11" s="59"/>
      <c r="I11" s="11" t="b">
        <v>0</v>
      </c>
      <c r="J11" s="12" t="s">
        <v>115</v>
      </c>
      <c r="K11" s="12" t="s">
        <v>116</v>
      </c>
      <c r="L11" s="59"/>
      <c r="M11" s="11" t="b">
        <v>0</v>
      </c>
      <c r="N11" s="12" t="s">
        <v>117</v>
      </c>
      <c r="O11" s="12" t="s">
        <v>118</v>
      </c>
      <c r="P11" s="59"/>
      <c r="Q11" s="11" t="b">
        <v>0</v>
      </c>
      <c r="R11" s="12" t="s">
        <v>119</v>
      </c>
      <c r="S11" s="12" t="s">
        <v>120</v>
      </c>
      <c r="T11" s="59"/>
      <c r="U11" s="11" t="b">
        <v>0</v>
      </c>
      <c r="V11" s="12" t="s">
        <v>121</v>
      </c>
      <c r="W11" s="12" t="s">
        <v>122</v>
      </c>
      <c r="X11" s="59"/>
      <c r="Y11" s="59"/>
      <c r="Z11" s="59"/>
      <c r="AA11" s="59"/>
      <c r="AB11" s="59"/>
    </row>
    <row r="12" spans="1:28" ht="210" x14ac:dyDescent="0.15">
      <c r="A12" s="11" t="b">
        <v>0</v>
      </c>
      <c r="B12" s="12" t="s">
        <v>123</v>
      </c>
      <c r="C12" s="12" t="s">
        <v>124</v>
      </c>
      <c r="D12" s="59"/>
      <c r="E12" s="11" t="b">
        <v>0</v>
      </c>
      <c r="F12" s="12" t="s">
        <v>125</v>
      </c>
      <c r="G12" s="12" t="s">
        <v>126</v>
      </c>
      <c r="H12" s="59"/>
      <c r="I12" s="11" t="b">
        <v>0</v>
      </c>
      <c r="J12" s="12" t="s">
        <v>127</v>
      </c>
      <c r="K12" s="12" t="s">
        <v>128</v>
      </c>
      <c r="L12" s="59"/>
      <c r="M12" s="11" t="b">
        <v>0</v>
      </c>
      <c r="N12" s="12" t="s">
        <v>129</v>
      </c>
      <c r="O12" s="12" t="s">
        <v>130</v>
      </c>
      <c r="P12" s="59"/>
      <c r="Q12" s="11" t="b">
        <v>0</v>
      </c>
      <c r="R12" s="12" t="s">
        <v>131</v>
      </c>
      <c r="S12" s="12" t="s">
        <v>132</v>
      </c>
      <c r="T12" s="59"/>
      <c r="U12" s="11" t="b">
        <v>0</v>
      </c>
      <c r="V12" s="12" t="s">
        <v>133</v>
      </c>
      <c r="W12" s="12" t="s">
        <v>134</v>
      </c>
      <c r="X12" s="59"/>
      <c r="Y12" s="59"/>
      <c r="Z12" s="59"/>
      <c r="AA12" s="59"/>
      <c r="AB12" s="59"/>
    </row>
    <row r="13" spans="1:28" ht="154" x14ac:dyDescent="0.15">
      <c r="A13" s="11" t="b">
        <v>0</v>
      </c>
      <c r="B13" s="14" t="s">
        <v>135</v>
      </c>
      <c r="C13" s="12" t="s">
        <v>136</v>
      </c>
      <c r="D13" s="59"/>
      <c r="E13" s="15" t="b">
        <v>0</v>
      </c>
      <c r="F13" s="12" t="s">
        <v>137</v>
      </c>
      <c r="G13" s="12" t="s">
        <v>138</v>
      </c>
      <c r="H13" s="59"/>
      <c r="I13" s="15" t="b">
        <v>0</v>
      </c>
      <c r="J13" s="12" t="s">
        <v>139</v>
      </c>
      <c r="K13" s="12" t="s">
        <v>140</v>
      </c>
      <c r="L13" s="59"/>
      <c r="M13" s="11" t="b">
        <v>0</v>
      </c>
      <c r="N13" s="12" t="s">
        <v>141</v>
      </c>
      <c r="O13" s="12" t="s">
        <v>142</v>
      </c>
      <c r="P13" s="59"/>
      <c r="Q13" s="11" t="b">
        <v>0</v>
      </c>
      <c r="R13" s="12" t="s">
        <v>143</v>
      </c>
      <c r="S13" s="12" t="s">
        <v>144</v>
      </c>
      <c r="T13" s="59"/>
      <c r="U13" s="11" t="b">
        <v>0</v>
      </c>
      <c r="V13" s="12" t="s">
        <v>145</v>
      </c>
      <c r="W13" s="12" t="s">
        <v>146</v>
      </c>
      <c r="X13" s="59"/>
      <c r="Y13" s="59"/>
      <c r="Z13" s="59"/>
      <c r="AA13" s="59"/>
      <c r="AB13" s="59"/>
    </row>
    <row r="14" spans="1:28" ht="210" x14ac:dyDescent="0.15">
      <c r="A14" s="11" t="b">
        <v>0</v>
      </c>
      <c r="B14" s="12" t="s">
        <v>147</v>
      </c>
      <c r="C14" s="12" t="s">
        <v>148</v>
      </c>
      <c r="D14" s="59"/>
      <c r="E14" s="15" t="b">
        <v>0</v>
      </c>
      <c r="F14" s="12" t="s">
        <v>149</v>
      </c>
      <c r="G14" s="12" t="s">
        <v>150</v>
      </c>
      <c r="H14" s="59"/>
      <c r="I14" s="15" t="b">
        <v>0</v>
      </c>
      <c r="J14" s="12" t="s">
        <v>151</v>
      </c>
      <c r="K14" s="12" t="s">
        <v>152</v>
      </c>
      <c r="L14" s="59"/>
      <c r="M14" s="11" t="b">
        <v>0</v>
      </c>
      <c r="N14" s="12" t="s">
        <v>153</v>
      </c>
      <c r="O14" s="12" t="s">
        <v>154</v>
      </c>
      <c r="P14" s="59"/>
      <c r="Q14" s="11" t="b">
        <v>0</v>
      </c>
      <c r="R14" s="12" t="s">
        <v>155</v>
      </c>
      <c r="S14" s="12" t="s">
        <v>156</v>
      </c>
      <c r="T14" s="59"/>
      <c r="U14" s="11" t="b">
        <v>0</v>
      </c>
      <c r="V14" s="12" t="s">
        <v>157</v>
      </c>
      <c r="W14" s="12" t="s">
        <v>158</v>
      </c>
      <c r="X14" s="59"/>
      <c r="Y14" s="59"/>
      <c r="Z14" s="59"/>
      <c r="AA14" s="59"/>
      <c r="AB14" s="59"/>
    </row>
    <row r="15" spans="1:28" ht="140" x14ac:dyDescent="0.15">
      <c r="A15" s="15" t="b">
        <v>0</v>
      </c>
      <c r="B15" s="12" t="s">
        <v>159</v>
      </c>
      <c r="C15" s="12" t="s">
        <v>160</v>
      </c>
      <c r="D15" s="59"/>
      <c r="E15" s="15" t="b">
        <v>0</v>
      </c>
      <c r="F15" s="12" t="s">
        <v>161</v>
      </c>
      <c r="G15" s="12" t="s">
        <v>162</v>
      </c>
      <c r="H15" s="59"/>
      <c r="I15" s="15" t="b">
        <v>0</v>
      </c>
      <c r="J15" s="12" t="s">
        <v>163</v>
      </c>
      <c r="K15" s="12" t="s">
        <v>164</v>
      </c>
      <c r="L15" s="59"/>
      <c r="M15" s="11" t="b">
        <v>0</v>
      </c>
      <c r="N15" s="12" t="s">
        <v>165</v>
      </c>
      <c r="O15" s="12" t="s">
        <v>166</v>
      </c>
      <c r="P15" s="59"/>
      <c r="Q15" s="69"/>
      <c r="R15" s="59"/>
      <c r="S15" s="59"/>
      <c r="T15" s="59"/>
      <c r="U15" s="11" t="b">
        <v>0</v>
      </c>
      <c r="V15" s="12" t="s">
        <v>167</v>
      </c>
      <c r="W15" s="12" t="s">
        <v>168</v>
      </c>
      <c r="X15" s="59"/>
      <c r="Y15" s="59"/>
      <c r="Z15" s="59"/>
      <c r="AA15" s="59"/>
      <c r="AB15" s="59"/>
    </row>
    <row r="16" spans="1:28" ht="140" x14ac:dyDescent="0.15">
      <c r="A16" s="15" t="b">
        <v>0</v>
      </c>
      <c r="B16" s="12" t="s">
        <v>169</v>
      </c>
      <c r="C16" s="12" t="s">
        <v>170</v>
      </c>
      <c r="D16" s="59"/>
      <c r="E16" s="15" t="b">
        <v>0</v>
      </c>
      <c r="F16" s="12" t="s">
        <v>171</v>
      </c>
      <c r="G16" s="12" t="s">
        <v>172</v>
      </c>
      <c r="H16" s="59"/>
      <c r="I16" s="15" t="b">
        <v>0</v>
      </c>
      <c r="J16" s="12" t="s">
        <v>173</v>
      </c>
      <c r="K16" s="12" t="s">
        <v>174</v>
      </c>
      <c r="L16" s="59"/>
      <c r="M16" s="11" t="b">
        <v>0</v>
      </c>
      <c r="N16" s="12" t="s">
        <v>175</v>
      </c>
      <c r="O16" s="12" t="s">
        <v>176</v>
      </c>
      <c r="P16" s="59"/>
      <c r="Q16" s="59"/>
      <c r="R16" s="59"/>
      <c r="S16" s="59"/>
      <c r="T16" s="59"/>
      <c r="U16" s="11" t="b">
        <v>0</v>
      </c>
      <c r="V16" s="12" t="s">
        <v>177</v>
      </c>
      <c r="W16" s="12" t="s">
        <v>178</v>
      </c>
      <c r="X16" s="59"/>
      <c r="Y16" s="59"/>
      <c r="Z16" s="59"/>
      <c r="AA16" s="59"/>
      <c r="AB16" s="59"/>
    </row>
    <row r="17" spans="1:28" ht="112" x14ac:dyDescent="0.15">
      <c r="A17" s="69"/>
      <c r="B17" s="59"/>
      <c r="C17" s="59"/>
      <c r="D17" s="59"/>
      <c r="E17" s="15" t="b">
        <v>0</v>
      </c>
      <c r="F17" s="12" t="s">
        <v>179</v>
      </c>
      <c r="G17" s="12" t="s">
        <v>180</v>
      </c>
      <c r="H17" s="59"/>
      <c r="I17" s="15" t="b">
        <v>0</v>
      </c>
      <c r="J17" s="12" t="s">
        <v>181</v>
      </c>
      <c r="K17" s="12" t="s">
        <v>182</v>
      </c>
      <c r="L17" s="59"/>
      <c r="M17" s="11" t="b">
        <v>0</v>
      </c>
      <c r="N17" s="12" t="s">
        <v>183</v>
      </c>
      <c r="O17" s="12" t="s">
        <v>184</v>
      </c>
      <c r="P17" s="59"/>
      <c r="Q17" s="59"/>
      <c r="R17" s="59"/>
      <c r="S17" s="59"/>
      <c r="T17" s="59"/>
      <c r="U17" s="69"/>
      <c r="V17" s="59"/>
      <c r="W17" s="59"/>
      <c r="X17" s="59"/>
      <c r="Y17" s="59"/>
      <c r="Z17" s="59"/>
      <c r="AA17" s="59"/>
      <c r="AB17" s="59"/>
    </row>
    <row r="18" spans="1:28" ht="126" x14ac:dyDescent="0.15">
      <c r="A18" s="59"/>
      <c r="B18" s="59"/>
      <c r="C18" s="59"/>
      <c r="D18" s="59"/>
      <c r="E18" s="15" t="b">
        <v>0</v>
      </c>
      <c r="F18" s="12" t="s">
        <v>185</v>
      </c>
      <c r="G18" s="12" t="s">
        <v>186</v>
      </c>
      <c r="H18" s="59"/>
      <c r="I18" s="15" t="b">
        <v>0</v>
      </c>
      <c r="J18" s="12" t="s">
        <v>187</v>
      </c>
      <c r="K18" s="12" t="s">
        <v>188</v>
      </c>
      <c r="L18" s="59"/>
      <c r="M18" s="11" t="b">
        <v>0</v>
      </c>
      <c r="N18" s="12" t="s">
        <v>189</v>
      </c>
      <c r="O18" s="12" t="s">
        <v>190</v>
      </c>
      <c r="P18" s="59"/>
      <c r="Q18" s="59"/>
      <c r="R18" s="59"/>
      <c r="S18" s="59"/>
      <c r="T18" s="59"/>
      <c r="U18" s="59"/>
      <c r="V18" s="59"/>
      <c r="W18" s="59"/>
      <c r="X18" s="59"/>
      <c r="Y18" s="59"/>
      <c r="Z18" s="59"/>
      <c r="AA18" s="59"/>
      <c r="AB18" s="59"/>
    </row>
    <row r="19" spans="1:28" ht="98" x14ac:dyDescent="0.15">
      <c r="A19" s="59"/>
      <c r="B19" s="59"/>
      <c r="C19" s="59"/>
      <c r="D19" s="59"/>
      <c r="E19" s="15" t="b">
        <v>0</v>
      </c>
      <c r="F19" s="12" t="s">
        <v>191</v>
      </c>
      <c r="G19" s="12" t="s">
        <v>192</v>
      </c>
      <c r="H19" s="59"/>
      <c r="I19" s="11" t="b">
        <v>0</v>
      </c>
      <c r="J19" s="12" t="s">
        <v>193</v>
      </c>
      <c r="K19" s="12" t="s">
        <v>194</v>
      </c>
      <c r="L19" s="59"/>
      <c r="M19" s="69"/>
      <c r="N19" s="59"/>
      <c r="O19" s="59"/>
      <c r="P19" s="59"/>
      <c r="Q19" s="59"/>
      <c r="R19" s="59"/>
      <c r="S19" s="59"/>
      <c r="T19" s="59"/>
      <c r="U19" s="59"/>
      <c r="V19" s="59"/>
      <c r="W19" s="59"/>
      <c r="X19" s="59"/>
      <c r="Y19" s="59"/>
      <c r="Z19" s="59"/>
      <c r="AA19" s="59"/>
      <c r="AB19" s="59"/>
    </row>
    <row r="20" spans="1:28" ht="98" x14ac:dyDescent="0.15">
      <c r="A20" s="59"/>
      <c r="B20" s="59"/>
      <c r="C20" s="59"/>
      <c r="D20" s="59"/>
      <c r="E20" s="15" t="b">
        <v>0</v>
      </c>
      <c r="F20" s="12" t="s">
        <v>195</v>
      </c>
      <c r="G20" s="12" t="s">
        <v>196</v>
      </c>
      <c r="H20" s="59"/>
      <c r="I20" s="11" t="b">
        <v>0</v>
      </c>
      <c r="J20" s="12" t="s">
        <v>197</v>
      </c>
      <c r="K20" s="12" t="s">
        <v>198</v>
      </c>
      <c r="L20" s="59"/>
      <c r="M20" s="59"/>
      <c r="N20" s="59"/>
      <c r="O20" s="59"/>
      <c r="P20" s="59"/>
      <c r="Q20" s="59"/>
      <c r="R20" s="59"/>
      <c r="S20" s="59"/>
      <c r="T20" s="59"/>
      <c r="U20" s="59"/>
      <c r="V20" s="59"/>
      <c r="W20" s="59"/>
      <c r="X20" s="59"/>
      <c r="Y20" s="59"/>
      <c r="Z20" s="59"/>
      <c r="AA20" s="59"/>
      <c r="AB20" s="59"/>
    </row>
    <row r="21" spans="1:28" ht="126" x14ac:dyDescent="0.15">
      <c r="A21" s="59"/>
      <c r="B21" s="59"/>
      <c r="C21" s="59"/>
      <c r="D21" s="59"/>
      <c r="E21" s="15" t="b">
        <v>0</v>
      </c>
      <c r="F21" s="12" t="s">
        <v>199</v>
      </c>
      <c r="G21" s="12" t="s">
        <v>200</v>
      </c>
      <c r="H21" s="59"/>
      <c r="I21" s="11" t="b">
        <v>0</v>
      </c>
      <c r="J21" s="12" t="s">
        <v>201</v>
      </c>
      <c r="K21" s="12" t="s">
        <v>202</v>
      </c>
      <c r="L21" s="59"/>
      <c r="M21" s="59"/>
      <c r="N21" s="59"/>
      <c r="O21" s="59"/>
      <c r="P21" s="59"/>
      <c r="Q21" s="59"/>
      <c r="R21" s="59"/>
      <c r="S21" s="59"/>
      <c r="T21" s="59"/>
      <c r="U21" s="59"/>
      <c r="V21" s="59"/>
      <c r="W21" s="59"/>
      <c r="X21" s="59"/>
      <c r="Y21" s="59"/>
      <c r="Z21" s="59"/>
      <c r="AA21" s="59"/>
      <c r="AB21" s="59"/>
    </row>
    <row r="22" spans="1:28" ht="98" x14ac:dyDescent="0.15">
      <c r="A22" s="59"/>
      <c r="B22" s="59"/>
      <c r="C22" s="59"/>
      <c r="D22" s="7"/>
      <c r="E22" s="15" t="b">
        <v>0</v>
      </c>
      <c r="F22" s="12" t="s">
        <v>203</v>
      </c>
      <c r="G22" s="12" t="s">
        <v>204</v>
      </c>
      <c r="H22" s="7"/>
      <c r="I22" s="11" t="b">
        <v>0</v>
      </c>
      <c r="J22" s="16" t="s">
        <v>205</v>
      </c>
      <c r="K22" s="12" t="s">
        <v>206</v>
      </c>
      <c r="L22" s="7"/>
      <c r="M22" s="59"/>
      <c r="N22" s="59"/>
      <c r="O22" s="59"/>
      <c r="P22" s="7"/>
      <c r="Q22" s="59"/>
      <c r="R22" s="59"/>
      <c r="S22" s="59"/>
      <c r="T22" s="7"/>
      <c r="U22" s="59"/>
      <c r="V22" s="59"/>
      <c r="W22" s="59"/>
      <c r="X22" s="59"/>
      <c r="Y22" s="59"/>
      <c r="Z22" s="59"/>
      <c r="AA22" s="59"/>
      <c r="AB22" s="59"/>
    </row>
    <row r="23" spans="1:28" ht="98" x14ac:dyDescent="0.15">
      <c r="A23" s="59"/>
      <c r="B23" s="59"/>
      <c r="C23" s="59"/>
      <c r="D23" s="7"/>
      <c r="E23" s="15" t="b">
        <v>0</v>
      </c>
      <c r="F23" s="12" t="s">
        <v>207</v>
      </c>
      <c r="G23" s="12" t="s">
        <v>208</v>
      </c>
      <c r="H23" s="7"/>
      <c r="I23" s="69"/>
      <c r="J23" s="59"/>
      <c r="K23" s="59"/>
      <c r="L23" s="7"/>
      <c r="M23" s="59"/>
      <c r="N23" s="59"/>
      <c r="O23" s="59"/>
      <c r="P23" s="7"/>
      <c r="Q23" s="59"/>
      <c r="R23" s="59"/>
      <c r="S23" s="59"/>
      <c r="T23" s="7"/>
      <c r="U23" s="59"/>
      <c r="V23" s="59"/>
      <c r="W23" s="59"/>
      <c r="X23" s="59"/>
      <c r="Y23" s="59"/>
      <c r="Z23" s="59"/>
      <c r="AA23" s="59"/>
      <c r="AB23" s="59"/>
    </row>
    <row r="24" spans="1:28" ht="112" x14ac:dyDescent="0.15">
      <c r="A24" s="59"/>
      <c r="B24" s="59"/>
      <c r="C24" s="59"/>
      <c r="D24" s="7"/>
      <c r="E24" s="15" t="b">
        <v>0</v>
      </c>
      <c r="F24" s="12" t="s">
        <v>209</v>
      </c>
      <c r="G24" s="12" t="s">
        <v>210</v>
      </c>
      <c r="H24" s="7"/>
      <c r="I24" s="59"/>
      <c r="J24" s="59"/>
      <c r="K24" s="59"/>
      <c r="L24" s="7"/>
      <c r="M24" s="59"/>
      <c r="N24" s="59"/>
      <c r="O24" s="59"/>
      <c r="P24" s="7"/>
      <c r="Q24" s="59"/>
      <c r="R24" s="59"/>
      <c r="S24" s="59"/>
      <c r="T24" s="7"/>
      <c r="U24" s="59"/>
      <c r="V24" s="59"/>
      <c r="W24" s="59"/>
      <c r="X24" s="59"/>
      <c r="Y24" s="59"/>
      <c r="Z24" s="59"/>
      <c r="AA24" s="59"/>
      <c r="AB24" s="59"/>
    </row>
    <row r="25" spans="1:28" ht="13" x14ac:dyDescent="0.15">
      <c r="A25" s="67"/>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row>
    <row r="26" spans="1:28" ht="27.75" customHeight="1" x14ac:dyDescent="0.15">
      <c r="A26" s="70" t="s">
        <v>211</v>
      </c>
      <c r="B26" s="59"/>
      <c r="C26" s="59"/>
      <c r="D26" s="67"/>
      <c r="E26" s="70" t="s">
        <v>212</v>
      </c>
      <c r="F26" s="59"/>
      <c r="G26" s="59"/>
      <c r="H26" s="67"/>
      <c r="I26" s="70" t="s">
        <v>211</v>
      </c>
      <c r="J26" s="59"/>
      <c r="K26" s="59"/>
      <c r="L26" s="67"/>
      <c r="M26" s="70" t="s">
        <v>212</v>
      </c>
      <c r="N26" s="59"/>
      <c r="O26" s="59"/>
      <c r="P26" s="67"/>
      <c r="Q26" s="70" t="s">
        <v>211</v>
      </c>
      <c r="R26" s="59"/>
      <c r="S26" s="59"/>
      <c r="T26" s="67"/>
      <c r="U26" s="70" t="s">
        <v>212</v>
      </c>
      <c r="V26" s="59"/>
      <c r="W26" s="59"/>
      <c r="X26" s="59"/>
      <c r="Y26" s="59"/>
      <c r="Z26" s="59"/>
      <c r="AA26" s="59"/>
      <c r="AB26" s="59"/>
    </row>
    <row r="27" spans="1:28" ht="14" x14ac:dyDescent="0.15">
      <c r="A27" s="9"/>
      <c r="B27" s="10" t="s">
        <v>32</v>
      </c>
      <c r="C27" s="10" t="s">
        <v>33</v>
      </c>
      <c r="D27" s="59"/>
      <c r="E27" s="9"/>
      <c r="F27" s="10" t="s">
        <v>32</v>
      </c>
      <c r="G27" s="10" t="s">
        <v>33</v>
      </c>
      <c r="H27" s="59"/>
      <c r="I27" s="9"/>
      <c r="J27" s="10" t="s">
        <v>32</v>
      </c>
      <c r="K27" s="10" t="s">
        <v>33</v>
      </c>
      <c r="L27" s="59"/>
      <c r="M27" s="9"/>
      <c r="N27" s="10" t="s">
        <v>32</v>
      </c>
      <c r="O27" s="10" t="s">
        <v>33</v>
      </c>
      <c r="P27" s="59"/>
      <c r="Q27" s="9"/>
      <c r="R27" s="10" t="s">
        <v>32</v>
      </c>
      <c r="S27" s="10" t="s">
        <v>33</v>
      </c>
      <c r="T27" s="59"/>
      <c r="U27" s="9"/>
      <c r="V27" s="10" t="s">
        <v>32</v>
      </c>
      <c r="W27" s="10" t="s">
        <v>33</v>
      </c>
      <c r="X27" s="59"/>
      <c r="Y27" s="59"/>
      <c r="Z27" s="59"/>
      <c r="AA27" s="59"/>
      <c r="AB27" s="59"/>
    </row>
    <row r="28" spans="1:28" ht="196" x14ac:dyDescent="0.15">
      <c r="A28" s="11" t="b">
        <v>0</v>
      </c>
      <c r="B28" s="12" t="s">
        <v>213</v>
      </c>
      <c r="C28" s="12" t="s">
        <v>214</v>
      </c>
      <c r="D28" s="59"/>
      <c r="E28" s="11" t="b">
        <v>0</v>
      </c>
      <c r="F28" s="12" t="s">
        <v>215</v>
      </c>
      <c r="G28" s="12" t="s">
        <v>216</v>
      </c>
      <c r="H28" s="59"/>
      <c r="I28" s="11" t="b">
        <v>0</v>
      </c>
      <c r="J28" s="12" t="s">
        <v>217</v>
      </c>
      <c r="K28" s="12" t="s">
        <v>218</v>
      </c>
      <c r="L28" s="59"/>
      <c r="M28" s="11" t="b">
        <v>0</v>
      </c>
      <c r="N28" s="12" t="s">
        <v>219</v>
      </c>
      <c r="O28" s="12" t="s">
        <v>220</v>
      </c>
      <c r="P28" s="59"/>
      <c r="Q28" s="11" t="b">
        <v>0</v>
      </c>
      <c r="R28" s="12" t="s">
        <v>221</v>
      </c>
      <c r="S28" s="12" t="s">
        <v>222</v>
      </c>
      <c r="T28" s="59"/>
      <c r="U28" s="11" t="b">
        <v>0</v>
      </c>
      <c r="V28" s="12" t="s">
        <v>223</v>
      </c>
      <c r="W28" s="12" t="s">
        <v>224</v>
      </c>
      <c r="X28" s="59"/>
      <c r="Y28" s="59"/>
      <c r="Z28" s="59"/>
      <c r="AA28" s="59"/>
      <c r="AB28" s="59"/>
    </row>
    <row r="29" spans="1:28" ht="154" x14ac:dyDescent="0.15">
      <c r="A29" s="11" t="b">
        <v>0</v>
      </c>
      <c r="B29" s="12" t="s">
        <v>225</v>
      </c>
      <c r="C29" s="12" t="s">
        <v>226</v>
      </c>
      <c r="D29" s="59"/>
      <c r="E29" s="11" t="b">
        <v>0</v>
      </c>
      <c r="F29" s="12" t="s">
        <v>227</v>
      </c>
      <c r="G29" s="12" t="s">
        <v>228</v>
      </c>
      <c r="H29" s="59"/>
      <c r="I29" s="11" t="b">
        <v>0</v>
      </c>
      <c r="J29" s="12" t="s">
        <v>229</v>
      </c>
      <c r="K29" s="12" t="s">
        <v>230</v>
      </c>
      <c r="L29" s="59"/>
      <c r="M29" s="11" t="b">
        <v>0</v>
      </c>
      <c r="N29" s="12" t="s">
        <v>231</v>
      </c>
      <c r="O29" s="12" t="s">
        <v>232</v>
      </c>
      <c r="P29" s="59"/>
      <c r="Q29" s="11" t="b">
        <v>0</v>
      </c>
      <c r="R29" s="12" t="s">
        <v>233</v>
      </c>
      <c r="S29" s="12" t="s">
        <v>234</v>
      </c>
      <c r="T29" s="59"/>
      <c r="U29" s="11" t="b">
        <v>0</v>
      </c>
      <c r="V29" s="12" t="s">
        <v>235</v>
      </c>
      <c r="W29" s="12" t="s">
        <v>236</v>
      </c>
      <c r="X29" s="59"/>
      <c r="Y29" s="59"/>
      <c r="Z29" s="59"/>
      <c r="AA29" s="59"/>
      <c r="AB29" s="59"/>
    </row>
    <row r="30" spans="1:28" ht="168" x14ac:dyDescent="0.15">
      <c r="A30" s="11" t="b">
        <v>0</v>
      </c>
      <c r="B30" s="12" t="s">
        <v>237</v>
      </c>
      <c r="C30" s="12" t="s">
        <v>238</v>
      </c>
      <c r="D30" s="59"/>
      <c r="E30" s="69"/>
      <c r="F30" s="59"/>
      <c r="G30" s="59"/>
      <c r="H30" s="59"/>
      <c r="I30" s="11" t="b">
        <v>0</v>
      </c>
      <c r="J30" s="12" t="s">
        <v>239</v>
      </c>
      <c r="K30" s="12" t="s">
        <v>240</v>
      </c>
      <c r="L30" s="59"/>
      <c r="M30" s="69"/>
      <c r="N30" s="59"/>
      <c r="O30" s="59"/>
      <c r="P30" s="59"/>
      <c r="Q30" s="11" t="b">
        <v>0</v>
      </c>
      <c r="R30" s="12" t="s">
        <v>241</v>
      </c>
      <c r="S30" s="12" t="s">
        <v>242</v>
      </c>
      <c r="T30" s="59"/>
      <c r="U30" s="69"/>
      <c r="V30" s="59"/>
      <c r="W30" s="59"/>
      <c r="X30" s="59"/>
      <c r="Y30" s="59"/>
      <c r="Z30" s="59"/>
      <c r="AA30" s="59"/>
      <c r="AB30" s="59"/>
    </row>
    <row r="31" spans="1:28" ht="13" x14ac:dyDescent="0.15">
      <c r="A31" s="67"/>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row>
    <row r="32" spans="1:28" ht="27.75" customHeight="1" x14ac:dyDescent="0.15">
      <c r="A32" s="70" t="s">
        <v>243</v>
      </c>
      <c r="B32" s="59"/>
      <c r="C32" s="59"/>
      <c r="D32" s="74"/>
      <c r="E32" s="70" t="s">
        <v>244</v>
      </c>
      <c r="F32" s="59"/>
      <c r="G32" s="59"/>
      <c r="H32" s="74"/>
      <c r="I32" s="70" t="s">
        <v>243</v>
      </c>
      <c r="J32" s="59"/>
      <c r="K32" s="59"/>
      <c r="L32" s="74"/>
      <c r="M32" s="70" t="s">
        <v>245</v>
      </c>
      <c r="N32" s="59"/>
      <c r="O32" s="59"/>
      <c r="P32" s="74"/>
      <c r="Q32" s="70" t="s">
        <v>246</v>
      </c>
      <c r="R32" s="59"/>
      <c r="S32" s="59"/>
      <c r="T32" s="74"/>
      <c r="U32" s="70" t="s">
        <v>245</v>
      </c>
      <c r="V32" s="59"/>
      <c r="W32" s="59"/>
      <c r="X32" s="59"/>
      <c r="Y32" s="59"/>
      <c r="Z32" s="59"/>
      <c r="AA32" s="59"/>
      <c r="AB32" s="59"/>
    </row>
    <row r="33" spans="1:28" ht="14" x14ac:dyDescent="0.15">
      <c r="A33" s="9"/>
      <c r="B33" s="10" t="s">
        <v>32</v>
      </c>
      <c r="C33" s="10" t="s">
        <v>33</v>
      </c>
      <c r="D33" s="59"/>
      <c r="E33" s="9"/>
      <c r="F33" s="10" t="s">
        <v>32</v>
      </c>
      <c r="G33" s="10" t="s">
        <v>33</v>
      </c>
      <c r="H33" s="59"/>
      <c r="I33" s="9"/>
      <c r="J33" s="10" t="s">
        <v>32</v>
      </c>
      <c r="K33" s="10" t="s">
        <v>33</v>
      </c>
      <c r="L33" s="59"/>
      <c r="M33" s="9"/>
      <c r="N33" s="10" t="s">
        <v>32</v>
      </c>
      <c r="O33" s="10" t="s">
        <v>33</v>
      </c>
      <c r="P33" s="59"/>
      <c r="Q33" s="9"/>
      <c r="R33" s="10" t="s">
        <v>32</v>
      </c>
      <c r="S33" s="10" t="s">
        <v>33</v>
      </c>
      <c r="T33" s="59"/>
      <c r="U33" s="9"/>
      <c r="V33" s="10" t="s">
        <v>32</v>
      </c>
      <c r="W33" s="10" t="s">
        <v>33</v>
      </c>
      <c r="X33" s="59"/>
      <c r="Y33" s="59"/>
      <c r="Z33" s="59"/>
      <c r="AA33" s="59"/>
      <c r="AB33" s="59"/>
    </row>
    <row r="34" spans="1:28" ht="126" x14ac:dyDescent="0.15">
      <c r="A34" s="11" t="b">
        <v>0</v>
      </c>
      <c r="B34" s="12" t="s">
        <v>247</v>
      </c>
      <c r="C34" s="12" t="s">
        <v>248</v>
      </c>
      <c r="D34" s="59"/>
      <c r="E34" s="11" t="b">
        <v>0</v>
      </c>
      <c r="F34" s="12" t="s">
        <v>249</v>
      </c>
      <c r="G34" s="12" t="s">
        <v>250</v>
      </c>
      <c r="H34" s="59"/>
      <c r="I34" s="11" t="b">
        <v>0</v>
      </c>
      <c r="J34" s="12" t="s">
        <v>251</v>
      </c>
      <c r="K34" s="12" t="s">
        <v>252</v>
      </c>
      <c r="L34" s="59"/>
      <c r="M34" s="11" t="b">
        <v>0</v>
      </c>
      <c r="N34" s="12" t="s">
        <v>253</v>
      </c>
      <c r="O34" s="12" t="s">
        <v>254</v>
      </c>
      <c r="P34" s="59"/>
      <c r="Q34" s="11" t="b">
        <v>0</v>
      </c>
      <c r="R34" s="12" t="s">
        <v>255</v>
      </c>
      <c r="S34" s="12" t="s">
        <v>256</v>
      </c>
      <c r="T34" s="59"/>
      <c r="U34" s="11" t="b">
        <v>0</v>
      </c>
      <c r="V34" s="12" t="s">
        <v>257</v>
      </c>
      <c r="W34" s="12" t="s">
        <v>258</v>
      </c>
      <c r="X34" s="59"/>
      <c r="Y34" s="59"/>
      <c r="Z34" s="59"/>
      <c r="AA34" s="59"/>
      <c r="AB34" s="59"/>
    </row>
    <row r="35" spans="1:28" ht="168" x14ac:dyDescent="0.15">
      <c r="A35" s="11" t="b">
        <v>0</v>
      </c>
      <c r="B35" s="12" t="s">
        <v>259</v>
      </c>
      <c r="C35" s="12" t="s">
        <v>260</v>
      </c>
      <c r="D35" s="59"/>
      <c r="E35" s="11" t="b">
        <v>0</v>
      </c>
      <c r="F35" s="12" t="s">
        <v>261</v>
      </c>
      <c r="G35" s="12" t="s">
        <v>262</v>
      </c>
      <c r="H35" s="59"/>
      <c r="I35" s="11" t="b">
        <v>0</v>
      </c>
      <c r="J35" s="12" t="s">
        <v>263</v>
      </c>
      <c r="K35" s="12" t="s">
        <v>264</v>
      </c>
      <c r="L35" s="59"/>
      <c r="M35" s="11" t="b">
        <v>0</v>
      </c>
      <c r="N35" s="12" t="s">
        <v>265</v>
      </c>
      <c r="O35" s="12" t="s">
        <v>266</v>
      </c>
      <c r="P35" s="59"/>
      <c r="Q35" s="11" t="b">
        <v>0</v>
      </c>
      <c r="R35" s="12" t="s">
        <v>267</v>
      </c>
      <c r="S35" s="12" t="s">
        <v>268</v>
      </c>
      <c r="T35" s="59"/>
      <c r="U35" s="11" t="b">
        <v>0</v>
      </c>
      <c r="V35" s="12" t="s">
        <v>269</v>
      </c>
      <c r="W35" s="12" t="s">
        <v>270</v>
      </c>
      <c r="X35" s="59"/>
      <c r="Y35" s="59"/>
      <c r="Z35" s="59"/>
      <c r="AA35" s="59"/>
      <c r="AB35" s="59"/>
    </row>
    <row r="36" spans="1:28" ht="140" x14ac:dyDescent="0.15">
      <c r="A36" s="69"/>
      <c r="B36" s="59"/>
      <c r="C36" s="59"/>
      <c r="D36" s="59"/>
      <c r="E36" s="11" t="b">
        <v>0</v>
      </c>
      <c r="F36" s="12" t="s">
        <v>271</v>
      </c>
      <c r="G36" s="12" t="s">
        <v>272</v>
      </c>
      <c r="H36" s="59"/>
      <c r="I36" s="69"/>
      <c r="J36" s="59"/>
      <c r="K36" s="59"/>
      <c r="L36" s="59"/>
      <c r="M36" s="11" t="b">
        <v>0</v>
      </c>
      <c r="N36" s="12" t="s">
        <v>259</v>
      </c>
      <c r="O36" s="12" t="s">
        <v>273</v>
      </c>
      <c r="P36" s="59"/>
      <c r="Q36" s="11" t="b">
        <v>0</v>
      </c>
      <c r="R36" s="12" t="s">
        <v>274</v>
      </c>
      <c r="S36" s="12" t="s">
        <v>275</v>
      </c>
      <c r="T36" s="59"/>
      <c r="U36" s="11" t="b">
        <v>0</v>
      </c>
      <c r="V36" s="12" t="s">
        <v>276</v>
      </c>
      <c r="W36" s="12" t="s">
        <v>277</v>
      </c>
      <c r="X36" s="59"/>
      <c r="Y36" s="59"/>
      <c r="Z36" s="59"/>
      <c r="AA36" s="59"/>
      <c r="AB36" s="59"/>
    </row>
    <row r="37" spans="1:28" ht="42" x14ac:dyDescent="0.15">
      <c r="A37" s="59"/>
      <c r="B37" s="59"/>
      <c r="C37" s="59"/>
      <c r="D37" s="59"/>
      <c r="E37" s="11" t="b">
        <v>0</v>
      </c>
      <c r="F37" s="12" t="s">
        <v>278</v>
      </c>
      <c r="G37" s="12" t="s">
        <v>279</v>
      </c>
      <c r="H37" s="59"/>
      <c r="I37" s="59"/>
      <c r="J37" s="59"/>
      <c r="K37" s="59"/>
      <c r="L37" s="59"/>
      <c r="M37" s="69"/>
      <c r="N37" s="59"/>
      <c r="O37" s="59"/>
      <c r="P37" s="59"/>
      <c r="Q37" s="11" t="b">
        <v>0</v>
      </c>
      <c r="R37" s="12" t="s">
        <v>280</v>
      </c>
      <c r="S37" s="12" t="s">
        <v>281</v>
      </c>
      <c r="T37" s="59"/>
      <c r="U37" s="69"/>
      <c r="V37" s="59"/>
      <c r="W37" s="59"/>
      <c r="X37" s="59"/>
      <c r="Y37" s="59"/>
      <c r="Z37" s="59"/>
      <c r="AA37" s="59"/>
      <c r="AB37" s="59"/>
    </row>
    <row r="38" spans="1:28" ht="28" x14ac:dyDescent="0.15">
      <c r="A38" s="59"/>
      <c r="B38" s="59"/>
      <c r="C38" s="59"/>
      <c r="D38" s="18"/>
      <c r="E38" s="11" t="b">
        <v>0</v>
      </c>
      <c r="F38" s="12" t="s">
        <v>282</v>
      </c>
      <c r="G38" s="12" t="s">
        <v>283</v>
      </c>
      <c r="H38" s="18"/>
      <c r="I38" s="59"/>
      <c r="J38" s="59"/>
      <c r="K38" s="59"/>
      <c r="L38" s="59"/>
      <c r="M38" s="59"/>
      <c r="N38" s="59"/>
      <c r="O38" s="59"/>
      <c r="P38" s="18"/>
      <c r="Q38" s="69"/>
      <c r="R38" s="59"/>
      <c r="S38" s="59"/>
      <c r="T38" s="18"/>
      <c r="U38" s="59"/>
      <c r="V38" s="59"/>
      <c r="W38" s="59"/>
      <c r="X38" s="59"/>
      <c r="Y38" s="59"/>
      <c r="Z38" s="59"/>
      <c r="AA38" s="59"/>
      <c r="AB38" s="59"/>
    </row>
    <row r="39" spans="1:28" ht="13" x14ac:dyDescent="0.15">
      <c r="A39" s="67"/>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row>
    <row r="40" spans="1:28" ht="27.75" customHeight="1" x14ac:dyDescent="0.15">
      <c r="A40" s="70" t="s">
        <v>284</v>
      </c>
      <c r="B40" s="59"/>
      <c r="C40" s="59"/>
      <c r="D40" s="67"/>
      <c r="E40" s="70" t="s">
        <v>285</v>
      </c>
      <c r="F40" s="59"/>
      <c r="G40" s="59"/>
      <c r="H40" s="67"/>
      <c r="I40" s="70" t="s">
        <v>286</v>
      </c>
      <c r="J40" s="59"/>
      <c r="K40" s="59"/>
      <c r="L40" s="67"/>
      <c r="M40" s="70" t="s">
        <v>284</v>
      </c>
      <c r="N40" s="59"/>
      <c r="O40" s="59"/>
      <c r="P40" s="67"/>
      <c r="Q40" s="70" t="s">
        <v>287</v>
      </c>
      <c r="R40" s="59"/>
      <c r="S40" s="59"/>
      <c r="T40" s="67"/>
      <c r="U40" s="70" t="s">
        <v>284</v>
      </c>
      <c r="V40" s="59"/>
      <c r="W40" s="59"/>
      <c r="X40" s="59"/>
      <c r="Y40" s="59"/>
      <c r="Z40" s="59"/>
      <c r="AA40" s="59"/>
      <c r="AB40" s="59"/>
    </row>
    <row r="41" spans="1:28" ht="14" x14ac:dyDescent="0.15">
      <c r="A41" s="9"/>
      <c r="B41" s="10" t="s">
        <v>32</v>
      </c>
      <c r="C41" s="10" t="s">
        <v>33</v>
      </c>
      <c r="D41" s="59"/>
      <c r="E41" s="9"/>
      <c r="F41" s="10" t="s">
        <v>32</v>
      </c>
      <c r="G41" s="10" t="s">
        <v>33</v>
      </c>
      <c r="H41" s="59"/>
      <c r="I41" s="9"/>
      <c r="J41" s="10" t="s">
        <v>32</v>
      </c>
      <c r="K41" s="10" t="s">
        <v>33</v>
      </c>
      <c r="L41" s="59"/>
      <c r="M41" s="9"/>
      <c r="N41" s="10" t="s">
        <v>32</v>
      </c>
      <c r="O41" s="10" t="s">
        <v>33</v>
      </c>
      <c r="P41" s="59"/>
      <c r="Q41" s="9"/>
      <c r="R41" s="10" t="s">
        <v>32</v>
      </c>
      <c r="S41" s="10" t="s">
        <v>33</v>
      </c>
      <c r="T41" s="59"/>
      <c r="U41" s="9"/>
      <c r="V41" s="10" t="s">
        <v>32</v>
      </c>
      <c r="W41" s="10" t="s">
        <v>33</v>
      </c>
      <c r="X41" s="59"/>
      <c r="Y41" s="59"/>
      <c r="Z41" s="59"/>
      <c r="AA41" s="59"/>
      <c r="AB41" s="59"/>
    </row>
    <row r="42" spans="1:28" ht="98" x14ac:dyDescent="0.15">
      <c r="A42" s="11" t="b">
        <v>0</v>
      </c>
      <c r="B42" s="12" t="s">
        <v>288</v>
      </c>
      <c r="C42" s="12" t="s">
        <v>289</v>
      </c>
      <c r="D42" s="59"/>
      <c r="E42" s="11" t="b">
        <v>0</v>
      </c>
      <c r="F42" s="12" t="s">
        <v>290</v>
      </c>
      <c r="G42" s="12" t="s">
        <v>291</v>
      </c>
      <c r="H42" s="59"/>
      <c r="I42" s="11" t="b">
        <v>0</v>
      </c>
      <c r="J42" s="12" t="s">
        <v>292</v>
      </c>
      <c r="K42" s="12" t="s">
        <v>293</v>
      </c>
      <c r="L42" s="59"/>
      <c r="M42" s="11" t="b">
        <v>0</v>
      </c>
      <c r="N42" s="12" t="s">
        <v>294</v>
      </c>
      <c r="O42" s="12" t="s">
        <v>295</v>
      </c>
      <c r="P42" s="59"/>
      <c r="Q42" s="11" t="b">
        <v>0</v>
      </c>
      <c r="R42" s="12" t="s">
        <v>296</v>
      </c>
      <c r="S42" s="12" t="s">
        <v>297</v>
      </c>
      <c r="T42" s="59"/>
      <c r="U42" s="11" t="b">
        <v>0</v>
      </c>
      <c r="V42" s="12" t="s">
        <v>298</v>
      </c>
      <c r="W42" s="12" t="s">
        <v>299</v>
      </c>
      <c r="X42" s="59"/>
      <c r="Y42" s="59"/>
      <c r="Z42" s="59"/>
      <c r="AA42" s="59"/>
      <c r="AB42" s="59"/>
    </row>
    <row r="43" spans="1:28" ht="126" x14ac:dyDescent="0.15">
      <c r="A43" s="11" t="b">
        <v>0</v>
      </c>
      <c r="B43" s="12" t="s">
        <v>300</v>
      </c>
      <c r="C43" s="12" t="s">
        <v>301</v>
      </c>
      <c r="D43" s="59"/>
      <c r="E43" s="11" t="b">
        <v>0</v>
      </c>
      <c r="F43" s="12" t="s">
        <v>302</v>
      </c>
      <c r="G43" s="12" t="s">
        <v>303</v>
      </c>
      <c r="H43" s="59"/>
      <c r="I43" s="11" t="b">
        <v>0</v>
      </c>
      <c r="J43" s="12" t="s">
        <v>304</v>
      </c>
      <c r="K43" s="12" t="s">
        <v>305</v>
      </c>
      <c r="L43" s="59"/>
      <c r="M43" s="11" t="b">
        <v>0</v>
      </c>
      <c r="N43" s="12" t="s">
        <v>306</v>
      </c>
      <c r="O43" s="12" t="s">
        <v>307</v>
      </c>
      <c r="P43" s="59"/>
      <c r="Q43" s="69"/>
      <c r="R43" s="59"/>
      <c r="S43" s="59"/>
      <c r="T43" s="59"/>
      <c r="U43" s="11" t="b">
        <v>0</v>
      </c>
      <c r="V43" s="12" t="s">
        <v>308</v>
      </c>
      <c r="W43" s="12" t="s">
        <v>309</v>
      </c>
      <c r="X43" s="59"/>
      <c r="Y43" s="59"/>
      <c r="Z43" s="59"/>
      <c r="AA43" s="59"/>
      <c r="AB43" s="59"/>
    </row>
    <row r="44" spans="1:28" ht="135" customHeight="1" x14ac:dyDescent="0.15">
      <c r="A44" s="11" t="b">
        <v>0</v>
      </c>
      <c r="B44" s="12" t="s">
        <v>310</v>
      </c>
      <c r="C44" s="12" t="s">
        <v>311</v>
      </c>
      <c r="D44" s="59"/>
      <c r="E44" s="11" t="b">
        <v>0</v>
      </c>
      <c r="F44" s="12" t="s">
        <v>312</v>
      </c>
      <c r="G44" s="12" t="s">
        <v>313</v>
      </c>
      <c r="H44" s="59"/>
      <c r="I44" s="69"/>
      <c r="J44" s="59"/>
      <c r="K44" s="59"/>
      <c r="L44" s="59"/>
      <c r="M44" s="19" t="b">
        <v>0</v>
      </c>
      <c r="N44" s="20" t="s">
        <v>314</v>
      </c>
      <c r="O44" s="20" t="s">
        <v>315</v>
      </c>
      <c r="P44" s="59"/>
      <c r="Q44" s="59"/>
      <c r="R44" s="59"/>
      <c r="S44" s="59"/>
      <c r="T44" s="59"/>
      <c r="U44" s="11" t="b">
        <v>0</v>
      </c>
      <c r="V44" s="12" t="s">
        <v>316</v>
      </c>
      <c r="W44" s="12" t="s">
        <v>317</v>
      </c>
      <c r="X44" s="59"/>
      <c r="Y44" s="59"/>
      <c r="Z44" s="59"/>
      <c r="AA44" s="59"/>
      <c r="AB44" s="59"/>
    </row>
    <row r="45" spans="1:28" ht="13" x14ac:dyDescent="0.15">
      <c r="A45" s="67"/>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row>
    <row r="46" spans="1:28" ht="25.5" customHeight="1" x14ac:dyDescent="0.15">
      <c r="A46" s="70" t="s">
        <v>318</v>
      </c>
      <c r="B46" s="59"/>
      <c r="C46" s="59"/>
      <c r="D46" s="67"/>
      <c r="E46" s="70" t="s">
        <v>319</v>
      </c>
      <c r="F46" s="59"/>
      <c r="G46" s="59"/>
      <c r="H46" s="67"/>
      <c r="I46" s="70" t="s">
        <v>320</v>
      </c>
      <c r="J46" s="59"/>
      <c r="K46" s="59"/>
      <c r="L46" s="67"/>
      <c r="M46" s="70" t="s">
        <v>321</v>
      </c>
      <c r="N46" s="59"/>
      <c r="O46" s="59"/>
      <c r="P46" s="67"/>
      <c r="Q46" s="70" t="s">
        <v>321</v>
      </c>
      <c r="R46" s="59"/>
      <c r="S46" s="59"/>
      <c r="T46" s="67"/>
      <c r="U46" s="70" t="s">
        <v>318</v>
      </c>
      <c r="V46" s="59"/>
      <c r="W46" s="59"/>
      <c r="X46" s="59"/>
      <c r="Y46" s="59"/>
      <c r="Z46" s="59"/>
      <c r="AA46" s="59"/>
      <c r="AB46" s="59"/>
    </row>
    <row r="47" spans="1:28" ht="14" x14ac:dyDescent="0.15">
      <c r="A47" s="9"/>
      <c r="B47" s="10" t="s">
        <v>32</v>
      </c>
      <c r="C47" s="10" t="s">
        <v>33</v>
      </c>
      <c r="D47" s="59"/>
      <c r="E47" s="9"/>
      <c r="F47" s="10" t="s">
        <v>32</v>
      </c>
      <c r="G47" s="10" t="s">
        <v>33</v>
      </c>
      <c r="H47" s="59"/>
      <c r="I47" s="9"/>
      <c r="J47" s="10" t="s">
        <v>32</v>
      </c>
      <c r="K47" s="10" t="s">
        <v>33</v>
      </c>
      <c r="L47" s="59"/>
      <c r="M47" s="9"/>
      <c r="N47" s="10" t="s">
        <v>32</v>
      </c>
      <c r="O47" s="10" t="s">
        <v>33</v>
      </c>
      <c r="P47" s="59"/>
      <c r="Q47" s="9"/>
      <c r="R47" s="10" t="s">
        <v>32</v>
      </c>
      <c r="S47" s="10" t="s">
        <v>33</v>
      </c>
      <c r="T47" s="59"/>
      <c r="U47" s="9"/>
      <c r="V47" s="10" t="s">
        <v>32</v>
      </c>
      <c r="W47" s="10" t="s">
        <v>33</v>
      </c>
      <c r="X47" s="59"/>
      <c r="Y47" s="59"/>
      <c r="Z47" s="59"/>
      <c r="AA47" s="59"/>
      <c r="AB47" s="59"/>
    </row>
    <row r="48" spans="1:28" ht="98" x14ac:dyDescent="0.15">
      <c r="A48" s="11" t="b">
        <v>0</v>
      </c>
      <c r="B48" s="12" t="s">
        <v>322</v>
      </c>
      <c r="C48" s="12" t="s">
        <v>323</v>
      </c>
      <c r="D48" s="59"/>
      <c r="E48" s="11" t="b">
        <v>0</v>
      </c>
      <c r="F48" s="12" t="s">
        <v>324</v>
      </c>
      <c r="G48" s="12" t="s">
        <v>325</v>
      </c>
      <c r="H48" s="59"/>
      <c r="I48" s="11" t="b">
        <v>0</v>
      </c>
      <c r="J48" s="12" t="s">
        <v>326</v>
      </c>
      <c r="K48" s="12" t="s">
        <v>327</v>
      </c>
      <c r="L48" s="59"/>
      <c r="M48" s="11" t="b">
        <v>0</v>
      </c>
      <c r="N48" s="12" t="s">
        <v>328</v>
      </c>
      <c r="O48" s="12" t="s">
        <v>329</v>
      </c>
      <c r="P48" s="59"/>
      <c r="Q48" s="11" t="b">
        <v>0</v>
      </c>
      <c r="R48" s="12" t="s">
        <v>330</v>
      </c>
      <c r="S48" s="12" t="s">
        <v>331</v>
      </c>
      <c r="T48" s="59"/>
      <c r="U48" s="11" t="b">
        <v>0</v>
      </c>
      <c r="V48" s="12" t="s">
        <v>332</v>
      </c>
      <c r="W48" s="12" t="s">
        <v>333</v>
      </c>
      <c r="X48" s="59"/>
      <c r="Y48" s="59"/>
      <c r="Z48" s="59"/>
      <c r="AA48" s="59"/>
      <c r="AB48" s="59"/>
    </row>
    <row r="49" spans="1:28" ht="98" x14ac:dyDescent="0.15">
      <c r="A49" s="11" t="b">
        <v>0</v>
      </c>
      <c r="B49" s="12" t="s">
        <v>334</v>
      </c>
      <c r="C49" s="12" t="s">
        <v>335</v>
      </c>
      <c r="D49" s="59"/>
      <c r="E49" s="11" t="b">
        <v>0</v>
      </c>
      <c r="F49" s="12" t="s">
        <v>336</v>
      </c>
      <c r="G49" s="12" t="s">
        <v>337</v>
      </c>
      <c r="H49" s="59"/>
      <c r="I49" s="69"/>
      <c r="J49" s="59"/>
      <c r="K49" s="59"/>
      <c r="L49" s="59"/>
      <c r="M49" s="11" t="b">
        <v>0</v>
      </c>
      <c r="N49" s="12" t="s">
        <v>338</v>
      </c>
      <c r="O49" s="12" t="s">
        <v>339</v>
      </c>
      <c r="P49" s="59"/>
      <c r="Q49" s="11" t="b">
        <v>0</v>
      </c>
      <c r="R49" s="12" t="s">
        <v>340</v>
      </c>
      <c r="S49" s="12" t="s">
        <v>341</v>
      </c>
      <c r="T49" s="59"/>
      <c r="U49" s="11" t="b">
        <v>0</v>
      </c>
      <c r="V49" s="12" t="s">
        <v>342</v>
      </c>
      <c r="W49" s="12" t="s">
        <v>343</v>
      </c>
      <c r="X49" s="59"/>
      <c r="Y49" s="59"/>
      <c r="Z49" s="59"/>
      <c r="AA49" s="59"/>
      <c r="AB49" s="59"/>
    </row>
    <row r="50" spans="1:28" ht="140" x14ac:dyDescent="0.15">
      <c r="A50" s="11" t="b">
        <v>0</v>
      </c>
      <c r="B50" s="12" t="s">
        <v>344</v>
      </c>
      <c r="C50" s="12" t="s">
        <v>345</v>
      </c>
      <c r="D50" s="59"/>
      <c r="E50" s="11" t="b">
        <v>0</v>
      </c>
      <c r="F50" s="12" t="s">
        <v>346</v>
      </c>
      <c r="G50" s="12" t="s">
        <v>347</v>
      </c>
      <c r="H50" s="59"/>
      <c r="I50" s="59"/>
      <c r="J50" s="59"/>
      <c r="K50" s="59"/>
      <c r="L50" s="59"/>
      <c r="M50" s="69"/>
      <c r="N50" s="59"/>
      <c r="O50" s="59"/>
      <c r="P50" s="59"/>
      <c r="Q50" s="75"/>
      <c r="R50" s="59"/>
      <c r="S50" s="59"/>
      <c r="T50" s="59"/>
      <c r="U50" s="11" t="b">
        <v>0</v>
      </c>
      <c r="V50" s="12" t="s">
        <v>348</v>
      </c>
      <c r="W50" s="12" t="s">
        <v>349</v>
      </c>
      <c r="X50" s="59"/>
      <c r="Y50" s="59"/>
      <c r="Z50" s="59"/>
      <c r="AA50" s="59"/>
      <c r="AB50" s="59"/>
    </row>
    <row r="51" spans="1:28" ht="14" x14ac:dyDescent="0.15">
      <c r="A51" s="68"/>
      <c r="B51" s="59"/>
      <c r="C51" s="59"/>
      <c r="D51" s="59"/>
      <c r="E51" s="11" t="b">
        <v>0</v>
      </c>
      <c r="F51" s="12" t="s">
        <v>350</v>
      </c>
      <c r="G51" s="12" t="s">
        <v>351</v>
      </c>
      <c r="H51" s="59"/>
      <c r="I51" s="59"/>
      <c r="J51" s="59"/>
      <c r="K51" s="59"/>
      <c r="L51" s="59"/>
      <c r="M51" s="59"/>
      <c r="N51" s="59"/>
      <c r="O51" s="59"/>
      <c r="P51" s="7"/>
      <c r="Q51" s="59"/>
      <c r="R51" s="59"/>
      <c r="S51" s="59"/>
      <c r="T51" s="59"/>
      <c r="U51" s="69"/>
      <c r="V51" s="59"/>
      <c r="W51" s="59"/>
      <c r="X51" s="59"/>
      <c r="Y51" s="59"/>
      <c r="Z51" s="59"/>
      <c r="AA51" s="59"/>
      <c r="AB51" s="59"/>
    </row>
    <row r="52" spans="1:28" ht="13" x14ac:dyDescent="0.15">
      <c r="A52" s="67"/>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row>
  </sheetData>
  <mergeCells count="92">
    <mergeCell ref="Q3:S3"/>
    <mergeCell ref="B2:C2"/>
    <mergeCell ref="D3:D21"/>
    <mergeCell ref="H3:H21"/>
    <mergeCell ref="L3:L21"/>
    <mergeCell ref="P3:P21"/>
    <mergeCell ref="M37:O38"/>
    <mergeCell ref="T3:T21"/>
    <mergeCell ref="U17:W24"/>
    <mergeCell ref="E30:G30"/>
    <mergeCell ref="M30:O30"/>
    <mergeCell ref="I23:K24"/>
    <mergeCell ref="A25:W25"/>
    <mergeCell ref="E26:G26"/>
    <mergeCell ref="H26:H30"/>
    <mergeCell ref="L26:L30"/>
    <mergeCell ref="P26:P30"/>
    <mergeCell ref="T26:T30"/>
    <mergeCell ref="U30:W30"/>
    <mergeCell ref="E3:G3"/>
    <mergeCell ref="I3:K3"/>
    <mergeCell ref="M3:O3"/>
    <mergeCell ref="U37:W38"/>
    <mergeCell ref="Q38:S38"/>
    <mergeCell ref="I26:K26"/>
    <mergeCell ref="U26:W26"/>
    <mergeCell ref="A31:W31"/>
    <mergeCell ref="H32:H37"/>
    <mergeCell ref="I32:K32"/>
    <mergeCell ref="L32:L38"/>
    <mergeCell ref="U32:W32"/>
    <mergeCell ref="M32:O32"/>
    <mergeCell ref="P32:P37"/>
    <mergeCell ref="Q32:S32"/>
    <mergeCell ref="T32:T37"/>
    <mergeCell ref="E32:G32"/>
    <mergeCell ref="A36:C38"/>
    <mergeCell ref="I36:K38"/>
    <mergeCell ref="P46:P50"/>
    <mergeCell ref="T46:T51"/>
    <mergeCell ref="Q50:S51"/>
    <mergeCell ref="U51:W51"/>
    <mergeCell ref="A39:W39"/>
    <mergeCell ref="E40:G40"/>
    <mergeCell ref="H40:H44"/>
    <mergeCell ref="L40:L44"/>
    <mergeCell ref="M40:O40"/>
    <mergeCell ref="U40:W40"/>
    <mergeCell ref="P40:P44"/>
    <mergeCell ref="Q40:S40"/>
    <mergeCell ref="T40:T44"/>
    <mergeCell ref="Q43:S44"/>
    <mergeCell ref="I40:K40"/>
    <mergeCell ref="I44:K44"/>
    <mergeCell ref="Z2:AA2"/>
    <mergeCell ref="X3:X51"/>
    <mergeCell ref="B3:C3"/>
    <mergeCell ref="A17:C24"/>
    <mergeCell ref="A26:C26"/>
    <mergeCell ref="D26:D30"/>
    <mergeCell ref="A32:C32"/>
    <mergeCell ref="D32:D37"/>
    <mergeCell ref="A51:C51"/>
    <mergeCell ref="A40:C40"/>
    <mergeCell ref="D46:D51"/>
    <mergeCell ref="H46:H51"/>
    <mergeCell ref="L46:L51"/>
    <mergeCell ref="D40:D44"/>
    <mergeCell ref="I49:K51"/>
    <mergeCell ref="A45:W45"/>
    <mergeCell ref="B1:X1"/>
    <mergeCell ref="F2:G2"/>
    <mergeCell ref="J2:K2"/>
    <mergeCell ref="N2:O2"/>
    <mergeCell ref="R2:S2"/>
    <mergeCell ref="V2:W2"/>
    <mergeCell ref="A52:AB52"/>
    <mergeCell ref="AB3:AB51"/>
    <mergeCell ref="Y8:AA51"/>
    <mergeCell ref="Q15:S24"/>
    <mergeCell ref="M19:O24"/>
    <mergeCell ref="M26:O26"/>
    <mergeCell ref="Q26:S26"/>
    <mergeCell ref="M50:O51"/>
    <mergeCell ref="U3:W3"/>
    <mergeCell ref="Y3:AA3"/>
    <mergeCell ref="E46:G46"/>
    <mergeCell ref="I46:K46"/>
    <mergeCell ref="M46:O46"/>
    <mergeCell ref="Q46:S46"/>
    <mergeCell ref="U46:W46"/>
    <mergeCell ref="A46:C46"/>
  </mergeCells>
  <conditionalFormatting sqref="A1:A2 E2 I2 M2 Q2 U2 Y2">
    <cfRule type="colorScale" priority="1">
      <colorScale>
        <cfvo type="formula" val="0"/>
        <cfvo type="formula" val="0.5"/>
        <cfvo type="formula" val="1"/>
        <color rgb="FFE06666"/>
        <color rgb="FFFFD966"/>
        <color rgb="FF93C47D"/>
      </colorScale>
    </cfRule>
    <cfRule type="colorScale" priority="2">
      <colorScale>
        <cfvo type="formula" val="0"/>
        <cfvo type="formula" val="0.5"/>
        <cfvo type="formula" val="1"/>
        <color rgb="FFE06666"/>
        <color rgb="FFFFD966"/>
        <color rgb="FF93C47D"/>
      </colorScale>
    </cfRule>
  </conditionalFormatting>
  <pageMargins left="0.25" right="0.25"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3"/>
  <sheetViews>
    <sheetView workbookViewId="0">
      <selection activeCell="J4" sqref="J4:K30"/>
    </sheetView>
  </sheetViews>
  <sheetFormatPr baseColWidth="10" defaultColWidth="12.6640625" defaultRowHeight="15.75" customHeight="1" x14ac:dyDescent="0.15"/>
  <cols>
    <col min="1" max="1" width="6.6640625" customWidth="1"/>
    <col min="2" max="2" width="16" customWidth="1"/>
    <col min="3" max="3" width="38" customWidth="1"/>
    <col min="4" max="4" width="3" customWidth="1"/>
    <col min="5" max="5" width="3.83203125" customWidth="1"/>
    <col min="6" max="6" width="17.33203125" customWidth="1"/>
    <col min="7" max="7" width="34" customWidth="1"/>
    <col min="8" max="8" width="3" customWidth="1"/>
    <col min="9" max="9" width="3.6640625" customWidth="1"/>
    <col min="10" max="10" width="17.1640625" customWidth="1"/>
    <col min="11" max="11" width="32.83203125" customWidth="1"/>
    <col min="12" max="12" width="3.6640625" customWidth="1"/>
  </cols>
  <sheetData>
    <row r="1" spans="1:12" ht="38.25" customHeight="1" x14ac:dyDescent="0.15">
      <c r="A1" s="22">
        <f ca="1">IFERROR(__xludf.DUMMYFUNCTION("COUNTIFS(FLATTEN(A4:A13,E4:E11,I4:I15,A19:A26,E19:E25,I19:I23,A30:A32,E30,I30),TRUE)/COUNTA(A4:A13,E4:E11,I4:I15,A19:A26,E19:E25,I19:I23,A30:A32,E30,I30)"),0)</f>
        <v>0</v>
      </c>
      <c r="B1" s="5" t="s">
        <v>352</v>
      </c>
    </row>
    <row r="2" spans="1:12" ht="25.5" customHeight="1" x14ac:dyDescent="0.15">
      <c r="A2" s="17" t="s">
        <v>353</v>
      </c>
      <c r="D2" s="18"/>
      <c r="E2" s="17" t="s">
        <v>354</v>
      </c>
      <c r="H2" s="18"/>
      <c r="I2" s="17" t="s">
        <v>355</v>
      </c>
      <c r="L2" s="18"/>
    </row>
    <row r="3" spans="1:12" ht="14" x14ac:dyDescent="0.15">
      <c r="A3" s="23"/>
      <c r="B3" s="24" t="s">
        <v>32</v>
      </c>
      <c r="C3" s="24" t="s">
        <v>33</v>
      </c>
      <c r="E3" s="23"/>
      <c r="F3" s="24" t="s">
        <v>32</v>
      </c>
      <c r="G3" s="24" t="s">
        <v>33</v>
      </c>
      <c r="I3" s="23"/>
      <c r="J3" s="24" t="s">
        <v>32</v>
      </c>
      <c r="K3" s="24" t="s">
        <v>33</v>
      </c>
    </row>
    <row r="4" spans="1:12" ht="70" x14ac:dyDescent="0.15">
      <c r="A4" s="11" t="b">
        <v>0</v>
      </c>
      <c r="B4" s="12" t="s">
        <v>356</v>
      </c>
      <c r="C4" s="12" t="s">
        <v>357</v>
      </c>
      <c r="E4" s="11" t="b">
        <v>0</v>
      </c>
      <c r="F4" s="12" t="s">
        <v>358</v>
      </c>
      <c r="G4" s="12" t="s">
        <v>359</v>
      </c>
      <c r="I4" s="11" t="b">
        <v>0</v>
      </c>
      <c r="J4" s="12" t="s">
        <v>360</v>
      </c>
      <c r="K4" s="12" t="s">
        <v>361</v>
      </c>
    </row>
    <row r="5" spans="1:12" ht="70" x14ac:dyDescent="0.15">
      <c r="A5" s="11" t="b">
        <v>0</v>
      </c>
      <c r="B5" s="12" t="s">
        <v>362</v>
      </c>
      <c r="C5" s="12" t="s">
        <v>363</v>
      </c>
      <c r="E5" s="11" t="b">
        <v>0</v>
      </c>
      <c r="F5" s="12" t="s">
        <v>364</v>
      </c>
      <c r="G5" s="12" t="s">
        <v>365</v>
      </c>
      <c r="I5" s="11" t="b">
        <v>0</v>
      </c>
      <c r="J5" s="12" t="s">
        <v>366</v>
      </c>
      <c r="K5" s="12" t="s">
        <v>367</v>
      </c>
    </row>
    <row r="6" spans="1:12" ht="70" x14ac:dyDescent="0.15">
      <c r="A6" s="11" t="b">
        <v>0</v>
      </c>
      <c r="B6" s="12" t="s">
        <v>368</v>
      </c>
      <c r="C6" s="12" t="s">
        <v>369</v>
      </c>
      <c r="E6" s="11" t="b">
        <v>0</v>
      </c>
      <c r="F6" s="12" t="s">
        <v>370</v>
      </c>
      <c r="G6" s="12" t="s">
        <v>371</v>
      </c>
      <c r="I6" s="11" t="b">
        <v>0</v>
      </c>
      <c r="J6" s="12" t="s">
        <v>372</v>
      </c>
      <c r="K6" s="12" t="s">
        <v>373</v>
      </c>
    </row>
    <row r="7" spans="1:12" ht="56" x14ac:dyDescent="0.15">
      <c r="A7" s="11" t="b">
        <v>0</v>
      </c>
      <c r="B7" s="12" t="s">
        <v>374</v>
      </c>
      <c r="C7" s="12" t="s">
        <v>375</v>
      </c>
      <c r="E7" s="11" t="b">
        <v>0</v>
      </c>
      <c r="F7" s="12" t="s">
        <v>376</v>
      </c>
      <c r="G7" s="12" t="s">
        <v>377</v>
      </c>
      <c r="I7" s="11" t="b">
        <v>0</v>
      </c>
      <c r="J7" s="12" t="s">
        <v>378</v>
      </c>
      <c r="K7" s="12" t="s">
        <v>379</v>
      </c>
    </row>
    <row r="8" spans="1:12" ht="42" x14ac:dyDescent="0.15">
      <c r="A8" s="11" t="b">
        <v>0</v>
      </c>
      <c r="B8" s="12" t="s">
        <v>380</v>
      </c>
      <c r="C8" s="12" t="s">
        <v>381</v>
      </c>
      <c r="E8" s="11" t="b">
        <v>0</v>
      </c>
      <c r="F8" s="12" t="s">
        <v>382</v>
      </c>
      <c r="G8" s="12" t="s">
        <v>383</v>
      </c>
      <c r="I8" s="11" t="b">
        <v>0</v>
      </c>
      <c r="J8" s="12" t="s">
        <v>384</v>
      </c>
      <c r="K8" s="12" t="s">
        <v>385</v>
      </c>
    </row>
    <row r="9" spans="1:12" ht="56" x14ac:dyDescent="0.15">
      <c r="A9" s="11" t="b">
        <v>0</v>
      </c>
      <c r="B9" s="12" t="s">
        <v>386</v>
      </c>
      <c r="C9" s="12" t="s">
        <v>387</v>
      </c>
      <c r="E9" s="11" t="b">
        <v>0</v>
      </c>
      <c r="F9" s="12" t="s">
        <v>352</v>
      </c>
      <c r="G9" s="12" t="s">
        <v>388</v>
      </c>
      <c r="I9" s="11" t="b">
        <v>0</v>
      </c>
      <c r="J9" s="12" t="s">
        <v>389</v>
      </c>
      <c r="K9" s="12" t="s">
        <v>390</v>
      </c>
    </row>
    <row r="10" spans="1:12" ht="112" x14ac:dyDescent="0.15">
      <c r="A10" s="11" t="b">
        <v>0</v>
      </c>
      <c r="B10" s="12" t="s">
        <v>391</v>
      </c>
      <c r="C10" s="12" t="s">
        <v>392</v>
      </c>
      <c r="E10" s="11" t="b">
        <v>0</v>
      </c>
      <c r="F10" s="12" t="s">
        <v>393</v>
      </c>
      <c r="G10" s="12" t="s">
        <v>394</v>
      </c>
      <c r="I10" s="11" t="b">
        <v>0</v>
      </c>
      <c r="J10" s="12" t="s">
        <v>395</v>
      </c>
      <c r="K10" s="12" t="s">
        <v>396</v>
      </c>
    </row>
    <row r="11" spans="1:12" ht="84" x14ac:dyDescent="0.15">
      <c r="A11" s="11" t="b">
        <v>0</v>
      </c>
      <c r="B11" s="12" t="s">
        <v>397</v>
      </c>
      <c r="C11" s="12" t="s">
        <v>398</v>
      </c>
      <c r="E11" s="11" t="b">
        <v>0</v>
      </c>
      <c r="F11" s="12" t="s">
        <v>399</v>
      </c>
      <c r="G11" s="12" t="s">
        <v>400</v>
      </c>
      <c r="I11" s="11" t="b">
        <v>0</v>
      </c>
      <c r="J11" s="12" t="s">
        <v>401</v>
      </c>
      <c r="K11" s="12" t="s">
        <v>402</v>
      </c>
    </row>
    <row r="12" spans="1:12" ht="70" x14ac:dyDescent="0.15">
      <c r="A12" s="11" t="b">
        <v>0</v>
      </c>
      <c r="B12" s="12" t="s">
        <v>403</v>
      </c>
      <c r="C12" s="12" t="s">
        <v>404</v>
      </c>
      <c r="E12" s="13"/>
      <c r="F12" s="21"/>
      <c r="G12" s="21"/>
      <c r="I12" s="11" t="b">
        <v>0</v>
      </c>
      <c r="J12" s="12" t="s">
        <v>405</v>
      </c>
      <c r="K12" s="12" t="s">
        <v>406</v>
      </c>
    </row>
    <row r="13" spans="1:12" ht="56" x14ac:dyDescent="0.15">
      <c r="A13" s="11" t="b">
        <v>0</v>
      </c>
      <c r="B13" s="12" t="s">
        <v>407</v>
      </c>
      <c r="C13" s="12" t="s">
        <v>408</v>
      </c>
      <c r="E13" s="13"/>
      <c r="F13" s="21"/>
      <c r="G13" s="21"/>
      <c r="I13" s="11" t="b">
        <v>0</v>
      </c>
      <c r="J13" s="12" t="s">
        <v>409</v>
      </c>
      <c r="K13" s="12" t="s">
        <v>410</v>
      </c>
    </row>
    <row r="14" spans="1:12" ht="42" x14ac:dyDescent="0.15">
      <c r="A14" s="13"/>
      <c r="B14" s="21"/>
      <c r="C14" s="21"/>
      <c r="E14" s="13"/>
      <c r="F14" s="21"/>
      <c r="G14" s="21"/>
      <c r="I14" s="11" t="b">
        <v>0</v>
      </c>
      <c r="J14" s="12" t="s">
        <v>411</v>
      </c>
      <c r="K14" s="12" t="s">
        <v>412</v>
      </c>
    </row>
    <row r="15" spans="1:12" ht="56" x14ac:dyDescent="0.15">
      <c r="A15" s="13"/>
      <c r="B15" s="21"/>
      <c r="C15" s="21"/>
      <c r="E15" s="13"/>
      <c r="F15" s="21"/>
      <c r="G15" s="21"/>
      <c r="I15" s="11" t="b">
        <v>0</v>
      </c>
      <c r="J15" s="12" t="s">
        <v>413</v>
      </c>
      <c r="K15" s="12" t="s">
        <v>414</v>
      </c>
    </row>
    <row r="16" spans="1:12" ht="13" x14ac:dyDescent="0.15">
      <c r="A16" s="7"/>
    </row>
    <row r="17" spans="1:11" ht="30" customHeight="1" x14ac:dyDescent="0.15">
      <c r="A17" s="17" t="s">
        <v>415</v>
      </c>
      <c r="D17" s="7"/>
      <c r="E17" s="17" t="s">
        <v>416</v>
      </c>
      <c r="H17" s="7"/>
      <c r="I17" s="17" t="s">
        <v>417</v>
      </c>
    </row>
    <row r="18" spans="1:11" ht="14" x14ac:dyDescent="0.15">
      <c r="A18" s="23"/>
      <c r="B18" s="24" t="s">
        <v>32</v>
      </c>
      <c r="C18" s="24" t="s">
        <v>33</v>
      </c>
      <c r="E18" s="23"/>
      <c r="F18" s="24" t="s">
        <v>32</v>
      </c>
      <c r="G18" s="24" t="s">
        <v>33</v>
      </c>
      <c r="I18" s="23"/>
      <c r="J18" s="24" t="s">
        <v>32</v>
      </c>
      <c r="K18" s="24" t="s">
        <v>33</v>
      </c>
    </row>
    <row r="19" spans="1:11" ht="56" x14ac:dyDescent="0.15">
      <c r="A19" s="11" t="b">
        <v>0</v>
      </c>
      <c r="B19" s="12" t="s">
        <v>418</v>
      </c>
      <c r="C19" s="12" t="s">
        <v>419</v>
      </c>
      <c r="E19" s="11" t="b">
        <v>0</v>
      </c>
      <c r="F19" s="12" t="s">
        <v>420</v>
      </c>
      <c r="G19" s="12" t="s">
        <v>421</v>
      </c>
      <c r="I19" s="11" t="b">
        <v>0</v>
      </c>
      <c r="J19" s="12" t="s">
        <v>422</v>
      </c>
      <c r="K19" s="12" t="s">
        <v>423</v>
      </c>
    </row>
    <row r="20" spans="1:11" ht="70" x14ac:dyDescent="0.15">
      <c r="A20" s="11" t="b">
        <v>0</v>
      </c>
      <c r="B20" s="12" t="s">
        <v>424</v>
      </c>
      <c r="C20" s="12" t="s">
        <v>425</v>
      </c>
      <c r="E20" s="11" t="b">
        <v>0</v>
      </c>
      <c r="F20" s="12" t="s">
        <v>426</v>
      </c>
      <c r="G20" s="12" t="s">
        <v>427</v>
      </c>
      <c r="I20" s="11" t="b">
        <v>0</v>
      </c>
      <c r="J20" s="12" t="s">
        <v>428</v>
      </c>
      <c r="K20" s="12" t="s">
        <v>429</v>
      </c>
    </row>
    <row r="21" spans="1:11" ht="56" x14ac:dyDescent="0.15">
      <c r="A21" s="11" t="b">
        <v>0</v>
      </c>
      <c r="B21" s="12" t="s">
        <v>430</v>
      </c>
      <c r="C21" s="12" t="s">
        <v>431</v>
      </c>
      <c r="E21" s="11" t="b">
        <v>0</v>
      </c>
      <c r="F21" s="12" t="s">
        <v>432</v>
      </c>
      <c r="G21" s="12" t="s">
        <v>433</v>
      </c>
      <c r="I21" s="11" t="b">
        <v>0</v>
      </c>
      <c r="J21" s="12" t="s">
        <v>434</v>
      </c>
      <c r="K21" s="12" t="s">
        <v>435</v>
      </c>
    </row>
    <row r="22" spans="1:11" ht="70" x14ac:dyDescent="0.15">
      <c r="A22" s="11" t="b">
        <v>0</v>
      </c>
      <c r="B22" s="12" t="s">
        <v>407</v>
      </c>
      <c r="C22" s="12" t="s">
        <v>436</v>
      </c>
      <c r="E22" s="11" t="b">
        <v>0</v>
      </c>
      <c r="F22" s="12" t="s">
        <v>437</v>
      </c>
      <c r="G22" s="12" t="s">
        <v>438</v>
      </c>
      <c r="I22" s="11" t="b">
        <v>0</v>
      </c>
      <c r="J22" s="12" t="s">
        <v>439</v>
      </c>
      <c r="K22" s="12" t="s">
        <v>440</v>
      </c>
    </row>
    <row r="23" spans="1:11" ht="70" x14ac:dyDescent="0.15">
      <c r="A23" s="11" t="b">
        <v>0</v>
      </c>
      <c r="B23" s="12" t="s">
        <v>441</v>
      </c>
      <c r="C23" s="12" t="s">
        <v>442</v>
      </c>
      <c r="E23" s="11" t="b">
        <v>0</v>
      </c>
      <c r="F23" s="12" t="s">
        <v>443</v>
      </c>
      <c r="G23" s="12" t="s">
        <v>444</v>
      </c>
      <c r="I23" s="11" t="b">
        <v>0</v>
      </c>
      <c r="J23" s="12" t="s">
        <v>445</v>
      </c>
      <c r="K23" s="12" t="s">
        <v>446</v>
      </c>
    </row>
    <row r="24" spans="1:11" ht="56" x14ac:dyDescent="0.15">
      <c r="A24" s="11" t="b">
        <v>0</v>
      </c>
      <c r="B24" s="12" t="s">
        <v>447</v>
      </c>
      <c r="C24" s="12" t="s">
        <v>448</v>
      </c>
      <c r="E24" s="11" t="b">
        <v>0</v>
      </c>
      <c r="F24" s="12" t="s">
        <v>449</v>
      </c>
      <c r="G24" s="12" t="s">
        <v>450</v>
      </c>
      <c r="I24" s="13"/>
    </row>
    <row r="25" spans="1:11" ht="42" x14ac:dyDescent="0.15">
      <c r="A25" s="11" t="b">
        <v>0</v>
      </c>
      <c r="B25" s="12" t="s">
        <v>451</v>
      </c>
      <c r="C25" s="12" t="s">
        <v>452</v>
      </c>
      <c r="D25" s="7"/>
      <c r="E25" s="11" t="b">
        <v>0</v>
      </c>
      <c r="F25" s="12" t="s">
        <v>453</v>
      </c>
      <c r="G25" s="12" t="s">
        <v>454</v>
      </c>
      <c r="H25" s="7"/>
    </row>
    <row r="26" spans="1:11" ht="28" x14ac:dyDescent="0.15">
      <c r="A26" s="25" t="b">
        <v>0</v>
      </c>
      <c r="B26" s="26" t="s">
        <v>455</v>
      </c>
      <c r="C26" s="26" t="s">
        <v>456</v>
      </c>
      <c r="D26" s="7"/>
      <c r="E26" s="13"/>
      <c r="H26" s="7"/>
    </row>
    <row r="27" spans="1:11" ht="13" x14ac:dyDescent="0.15">
      <c r="A27" s="7"/>
    </row>
    <row r="28" spans="1:11" ht="28.5" customHeight="1" x14ac:dyDescent="0.15">
      <c r="A28" s="17" t="s">
        <v>457</v>
      </c>
      <c r="D28" s="7"/>
      <c r="E28" s="17" t="s">
        <v>458</v>
      </c>
      <c r="H28" s="7"/>
      <c r="I28" s="17" t="s">
        <v>459</v>
      </c>
    </row>
    <row r="29" spans="1:11" ht="14" x14ac:dyDescent="0.15">
      <c r="A29" s="23"/>
      <c r="B29" s="24" t="s">
        <v>32</v>
      </c>
      <c r="C29" s="24" t="s">
        <v>33</v>
      </c>
      <c r="E29" s="23"/>
      <c r="F29" s="24" t="s">
        <v>32</v>
      </c>
      <c r="G29" s="24" t="s">
        <v>33</v>
      </c>
      <c r="I29" s="23"/>
      <c r="J29" s="24" t="s">
        <v>32</v>
      </c>
      <c r="K29" s="24" t="s">
        <v>33</v>
      </c>
    </row>
    <row r="30" spans="1:11" ht="140" x14ac:dyDescent="0.15">
      <c r="A30" s="11" t="b">
        <v>0</v>
      </c>
      <c r="B30" s="12" t="s">
        <v>460</v>
      </c>
      <c r="C30" s="12" t="s">
        <v>461</v>
      </c>
      <c r="E30" s="11" t="b">
        <v>0</v>
      </c>
      <c r="F30" s="12" t="s">
        <v>462</v>
      </c>
      <c r="G30" s="12" t="s">
        <v>463</v>
      </c>
      <c r="I30" s="11" t="b">
        <v>0</v>
      </c>
      <c r="J30" s="12" t="s">
        <v>464</v>
      </c>
      <c r="K30" s="12" t="s">
        <v>465</v>
      </c>
    </row>
    <row r="31" spans="1:11" ht="70" x14ac:dyDescent="0.15">
      <c r="A31" s="11" t="b">
        <v>0</v>
      </c>
      <c r="B31" s="12" t="s">
        <v>466</v>
      </c>
      <c r="C31" s="12" t="s">
        <v>467</v>
      </c>
      <c r="E31" s="13"/>
      <c r="I31" s="13"/>
    </row>
    <row r="32" spans="1:11" ht="84" customHeight="1" x14ac:dyDescent="0.15">
      <c r="A32" s="11" t="b">
        <v>0</v>
      </c>
      <c r="B32" s="12" t="s">
        <v>468</v>
      </c>
      <c r="C32" s="12" t="s">
        <v>469</v>
      </c>
    </row>
    <row r="33" spans="1:12" ht="13" x14ac:dyDescent="0.15">
      <c r="A33" s="7"/>
      <c r="L33" s="7"/>
    </row>
  </sheetData>
  <conditionalFormatting sqref="A1:B1">
    <cfRule type="colorScale" priority="1">
      <colorScale>
        <cfvo type="min"/>
        <cfvo type="percent" val="50"/>
        <cfvo type="percent" val="100"/>
        <color rgb="FFE06666"/>
        <color rgb="FFFFD966"/>
        <color rgb="FF93C47D"/>
      </colorScale>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24"/>
  <sheetViews>
    <sheetView workbookViewId="0">
      <selection activeCell="N4" sqref="N4:O11"/>
    </sheetView>
  </sheetViews>
  <sheetFormatPr baseColWidth="10" defaultColWidth="12.6640625" defaultRowHeight="15.75" customHeight="1" x14ac:dyDescent="0.15"/>
  <cols>
    <col min="1" max="1" width="3.33203125" customWidth="1"/>
    <col min="2" max="2" width="11.6640625" customWidth="1"/>
    <col min="3" max="3" width="18.6640625" customWidth="1"/>
    <col min="4" max="4" width="2.83203125" customWidth="1"/>
    <col min="5" max="5" width="3.33203125" customWidth="1"/>
    <col min="6" max="6" width="12.6640625" customWidth="1"/>
    <col min="7" max="7" width="17.33203125" customWidth="1"/>
    <col min="8" max="8" width="3" customWidth="1"/>
    <col min="9" max="9" width="3.1640625" customWidth="1"/>
    <col min="10" max="10" width="12" customWidth="1"/>
    <col min="11" max="11" width="18.5" customWidth="1"/>
    <col min="12" max="12" width="3.33203125" customWidth="1"/>
    <col min="13" max="13" width="3.1640625" customWidth="1"/>
    <col min="14" max="14" width="13.6640625" customWidth="1"/>
    <col min="15" max="15" width="23.83203125" customWidth="1"/>
    <col min="16" max="16" width="3.5" customWidth="1"/>
  </cols>
  <sheetData>
    <row r="1" spans="1:16" ht="33.75" customHeight="1" x14ac:dyDescent="0.15">
      <c r="A1" s="27"/>
      <c r="B1" s="4">
        <f ca="1">IFERROR(__xludf.DUMMYFUNCTION("COUNTIFS(FLATTEN(A4:A5,E4:E7,I4,M4:M6,A11:A18,E11:E17,I11,M11,A22:A23,E22:E23),TRUE)/COUNTA(A4:A5,E4:E7,I4,M4:M6,A11:A18,E11:E17,I11,M11,A22:A23,E22:E23)"),0)</f>
        <v>0</v>
      </c>
      <c r="C1" s="5" t="s">
        <v>470</v>
      </c>
      <c r="P1" s="7"/>
    </row>
    <row r="2" spans="1:16" ht="22.5" customHeight="1" x14ac:dyDescent="0.15">
      <c r="A2" s="17" t="s">
        <v>471</v>
      </c>
      <c r="D2" s="7"/>
      <c r="E2" s="17" t="s">
        <v>472</v>
      </c>
      <c r="H2" s="7"/>
      <c r="I2" s="17" t="s">
        <v>473</v>
      </c>
      <c r="L2" s="7"/>
      <c r="M2" s="17" t="s">
        <v>474</v>
      </c>
    </row>
    <row r="3" spans="1:16" ht="14" x14ac:dyDescent="0.15">
      <c r="B3" s="10" t="s">
        <v>32</v>
      </c>
      <c r="C3" s="10" t="s">
        <v>33</v>
      </c>
      <c r="F3" s="10" t="s">
        <v>32</v>
      </c>
      <c r="G3" s="10" t="s">
        <v>33</v>
      </c>
      <c r="I3" s="28"/>
      <c r="J3" s="10" t="s">
        <v>32</v>
      </c>
      <c r="K3" s="10" t="s">
        <v>33</v>
      </c>
      <c r="N3" s="10" t="s">
        <v>32</v>
      </c>
      <c r="O3" s="10" t="s">
        <v>33</v>
      </c>
    </row>
    <row r="4" spans="1:16" ht="98" x14ac:dyDescent="0.15">
      <c r="A4" s="11" t="b">
        <v>0</v>
      </c>
      <c r="B4" s="12" t="s">
        <v>475</v>
      </c>
      <c r="C4" s="12" t="s">
        <v>476</v>
      </c>
      <c r="E4" s="11" t="b">
        <v>0</v>
      </c>
      <c r="F4" s="12" t="s">
        <v>477</v>
      </c>
      <c r="G4" s="12" t="s">
        <v>478</v>
      </c>
      <c r="I4" s="28" t="b">
        <v>0</v>
      </c>
      <c r="J4" s="12" t="s">
        <v>479</v>
      </c>
      <c r="K4" s="12" t="s">
        <v>480</v>
      </c>
      <c r="M4" s="11" t="b">
        <v>0</v>
      </c>
      <c r="N4" s="12" t="s">
        <v>481</v>
      </c>
      <c r="O4" s="12" t="s">
        <v>482</v>
      </c>
    </row>
    <row r="5" spans="1:16" ht="56" x14ac:dyDescent="0.15">
      <c r="A5" s="11" t="b">
        <v>0</v>
      </c>
      <c r="B5" s="12" t="s">
        <v>483</v>
      </c>
      <c r="C5" s="12" t="s">
        <v>484</v>
      </c>
      <c r="E5" s="11" t="b">
        <v>0</v>
      </c>
      <c r="F5" s="12" t="s">
        <v>485</v>
      </c>
      <c r="G5" s="12" t="s">
        <v>486</v>
      </c>
      <c r="I5" s="49"/>
      <c r="M5" s="11" t="b">
        <v>0</v>
      </c>
      <c r="N5" s="12" t="s">
        <v>487</v>
      </c>
      <c r="O5" s="12" t="s">
        <v>488</v>
      </c>
    </row>
    <row r="6" spans="1:16" ht="42" x14ac:dyDescent="0.15">
      <c r="A6" s="13"/>
      <c r="E6" s="11" t="b">
        <v>0</v>
      </c>
      <c r="F6" s="12" t="s">
        <v>489</v>
      </c>
      <c r="G6" s="12" t="s">
        <v>490</v>
      </c>
      <c r="M6" s="11" t="b">
        <v>0</v>
      </c>
      <c r="N6" s="12" t="s">
        <v>491</v>
      </c>
      <c r="O6" s="12" t="s">
        <v>492</v>
      </c>
    </row>
    <row r="7" spans="1:16" ht="42" x14ac:dyDescent="0.15">
      <c r="E7" s="11" t="b">
        <v>0</v>
      </c>
      <c r="F7" s="12" t="s">
        <v>493</v>
      </c>
      <c r="G7" s="12" t="s">
        <v>494</v>
      </c>
      <c r="M7" s="13"/>
    </row>
    <row r="8" spans="1:16" ht="13" x14ac:dyDescent="0.15">
      <c r="A8" s="7"/>
    </row>
    <row r="9" spans="1:16" ht="25.5" customHeight="1" x14ac:dyDescent="0.15">
      <c r="A9" s="17" t="s">
        <v>495</v>
      </c>
      <c r="D9" s="7"/>
      <c r="E9" s="17" t="s">
        <v>496</v>
      </c>
      <c r="H9" s="7"/>
      <c r="I9" s="17" t="s">
        <v>497</v>
      </c>
      <c r="L9" s="7"/>
      <c r="M9" s="17" t="s">
        <v>498</v>
      </c>
    </row>
    <row r="10" spans="1:16" ht="14" x14ac:dyDescent="0.15">
      <c r="B10" s="10" t="s">
        <v>32</v>
      </c>
      <c r="C10" s="10" t="s">
        <v>33</v>
      </c>
      <c r="F10" s="10" t="s">
        <v>32</v>
      </c>
      <c r="G10" s="10" t="s">
        <v>33</v>
      </c>
      <c r="I10" s="29"/>
      <c r="J10" s="10" t="s">
        <v>32</v>
      </c>
      <c r="K10" s="10" t="s">
        <v>33</v>
      </c>
      <c r="M10" s="28"/>
      <c r="N10" s="10" t="s">
        <v>32</v>
      </c>
      <c r="O10" s="10" t="s">
        <v>33</v>
      </c>
    </row>
    <row r="11" spans="1:16" ht="84" x14ac:dyDescent="0.15">
      <c r="A11" s="11" t="b">
        <v>0</v>
      </c>
      <c r="B11" s="12" t="s">
        <v>499</v>
      </c>
      <c r="C11" s="12" t="s">
        <v>500</v>
      </c>
      <c r="E11" s="11" t="b">
        <v>0</v>
      </c>
      <c r="F11" s="12" t="s">
        <v>501</v>
      </c>
      <c r="G11" s="12" t="s">
        <v>502</v>
      </c>
      <c r="I11" s="28" t="b">
        <v>0</v>
      </c>
      <c r="J11" s="12" t="s">
        <v>503</v>
      </c>
      <c r="K11" s="12" t="s">
        <v>504</v>
      </c>
      <c r="M11" s="11" t="b">
        <v>0</v>
      </c>
      <c r="N11" s="12" t="s">
        <v>505</v>
      </c>
      <c r="O11" s="12" t="s">
        <v>506</v>
      </c>
    </row>
    <row r="12" spans="1:16" ht="70" x14ac:dyDescent="0.15">
      <c r="A12" s="11" t="b">
        <v>0</v>
      </c>
      <c r="B12" s="12" t="s">
        <v>507</v>
      </c>
      <c r="C12" s="12" t="s">
        <v>508</v>
      </c>
      <c r="E12" s="11" t="b">
        <v>0</v>
      </c>
      <c r="F12" s="12" t="s">
        <v>509</v>
      </c>
      <c r="G12" s="12" t="s">
        <v>510</v>
      </c>
      <c r="I12" s="49"/>
      <c r="M12" s="13"/>
    </row>
    <row r="13" spans="1:16" ht="56" x14ac:dyDescent="0.15">
      <c r="A13" s="11" t="b">
        <v>0</v>
      </c>
      <c r="B13" s="12" t="s">
        <v>511</v>
      </c>
      <c r="C13" s="12" t="s">
        <v>512</v>
      </c>
      <c r="E13" s="11" t="b">
        <v>0</v>
      </c>
      <c r="F13" s="12" t="s">
        <v>513</v>
      </c>
      <c r="G13" s="12" t="s">
        <v>514</v>
      </c>
    </row>
    <row r="14" spans="1:16" ht="70" x14ac:dyDescent="0.15">
      <c r="A14" s="11" t="b">
        <v>0</v>
      </c>
      <c r="B14" s="12" t="s">
        <v>515</v>
      </c>
      <c r="C14" s="12" t="s">
        <v>516</v>
      </c>
      <c r="E14" s="11" t="b">
        <v>0</v>
      </c>
      <c r="F14" s="12" t="s">
        <v>517</v>
      </c>
      <c r="G14" s="12" t="s">
        <v>518</v>
      </c>
    </row>
    <row r="15" spans="1:16" ht="56" x14ac:dyDescent="0.15">
      <c r="A15" s="11" t="b">
        <v>0</v>
      </c>
      <c r="B15" s="12" t="s">
        <v>519</v>
      </c>
      <c r="C15" s="12" t="s">
        <v>520</v>
      </c>
      <c r="E15" s="11" t="b">
        <v>0</v>
      </c>
      <c r="F15" s="12" t="s">
        <v>521</v>
      </c>
      <c r="G15" s="12" t="s">
        <v>522</v>
      </c>
    </row>
    <row r="16" spans="1:16" ht="56" x14ac:dyDescent="0.15">
      <c r="A16" s="11" t="b">
        <v>0</v>
      </c>
      <c r="B16" s="12" t="s">
        <v>523</v>
      </c>
      <c r="C16" s="12" t="s">
        <v>524</v>
      </c>
      <c r="E16" s="11" t="b">
        <v>0</v>
      </c>
      <c r="F16" s="12" t="s">
        <v>525</v>
      </c>
      <c r="G16" s="12" t="s">
        <v>526</v>
      </c>
    </row>
    <row r="17" spans="1:9" ht="70" x14ac:dyDescent="0.15">
      <c r="A17" s="11" t="b">
        <v>0</v>
      </c>
      <c r="B17" s="12" t="s">
        <v>527</v>
      </c>
      <c r="C17" s="12" t="s">
        <v>528</v>
      </c>
      <c r="E17" s="11" t="b">
        <v>0</v>
      </c>
      <c r="F17" s="12" t="s">
        <v>529</v>
      </c>
      <c r="G17" s="12" t="s">
        <v>530</v>
      </c>
    </row>
    <row r="18" spans="1:9" ht="42" x14ac:dyDescent="0.15">
      <c r="A18" s="11" t="b">
        <v>0</v>
      </c>
      <c r="B18" s="12" t="s">
        <v>531</v>
      </c>
      <c r="C18" s="12" t="s">
        <v>532</v>
      </c>
      <c r="E18" s="21"/>
    </row>
    <row r="19" spans="1:9" ht="13" x14ac:dyDescent="0.15">
      <c r="A19" s="7"/>
    </row>
    <row r="20" spans="1:9" ht="25.5" customHeight="1" x14ac:dyDescent="0.15">
      <c r="A20" s="17" t="s">
        <v>533</v>
      </c>
      <c r="D20" s="7"/>
      <c r="E20" s="17" t="s">
        <v>534</v>
      </c>
      <c r="H20" s="7"/>
      <c r="I20" s="49"/>
    </row>
    <row r="21" spans="1:9" ht="14" x14ac:dyDescent="0.15">
      <c r="B21" s="9" t="s">
        <v>32</v>
      </c>
      <c r="C21" s="9" t="s">
        <v>33</v>
      </c>
      <c r="F21" s="9" t="s">
        <v>32</v>
      </c>
      <c r="G21" s="9" t="s">
        <v>33</v>
      </c>
    </row>
    <row r="22" spans="1:9" ht="56" x14ac:dyDescent="0.15">
      <c r="A22" s="11" t="b">
        <v>0</v>
      </c>
      <c r="B22" s="12" t="s">
        <v>535</v>
      </c>
      <c r="C22" s="12" t="s">
        <v>536</v>
      </c>
      <c r="E22" s="11" t="b">
        <v>0</v>
      </c>
      <c r="F22" s="12" t="s">
        <v>537</v>
      </c>
      <c r="G22" s="12" t="s">
        <v>538</v>
      </c>
    </row>
    <row r="23" spans="1:9" ht="70" x14ac:dyDescent="0.15">
      <c r="A23" s="11" t="b">
        <v>0</v>
      </c>
      <c r="B23" s="12" t="s">
        <v>539</v>
      </c>
      <c r="C23" s="12" t="s">
        <v>540</v>
      </c>
      <c r="E23" s="11" t="b">
        <v>0</v>
      </c>
      <c r="F23" s="12" t="s">
        <v>541</v>
      </c>
      <c r="G23" s="12" t="s">
        <v>542</v>
      </c>
    </row>
    <row r="24" spans="1:9" ht="13" x14ac:dyDescent="0.15">
      <c r="A24" s="7"/>
    </row>
  </sheetData>
  <conditionalFormatting sqref="A1:B1">
    <cfRule type="colorScale" priority="1">
      <colorScale>
        <cfvo type="min"/>
        <cfvo type="percent" val="50"/>
        <cfvo type="percent" val="100"/>
        <color rgb="FFE06666"/>
        <color rgb="FFFFD966"/>
        <color rgb="FF93C47D"/>
      </colorScale>
    </cfRule>
  </conditionalFormatting>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9"/>
  <sheetViews>
    <sheetView workbookViewId="0">
      <selection sqref="A1:G1"/>
    </sheetView>
  </sheetViews>
  <sheetFormatPr baseColWidth="10" defaultColWidth="12.6640625" defaultRowHeight="15.75" customHeight="1" x14ac:dyDescent="0.15"/>
  <cols>
    <col min="1" max="1" width="3.33203125" customWidth="1"/>
    <col min="2" max="2" width="27.1640625" customWidth="1"/>
    <col min="3" max="3" width="62.1640625" customWidth="1"/>
    <col min="5" max="5" width="3.1640625" customWidth="1"/>
  </cols>
  <sheetData>
    <row r="1" spans="1:7" ht="31.5" customHeight="1" x14ac:dyDescent="0.15">
      <c r="A1" s="72" t="s">
        <v>10</v>
      </c>
      <c r="B1" s="59"/>
      <c r="C1" s="59"/>
      <c r="D1" s="59"/>
      <c r="E1" s="59"/>
      <c r="F1" s="59"/>
      <c r="G1" s="59"/>
    </row>
    <row r="2" spans="1:7" ht="31.5" customHeight="1" x14ac:dyDescent="0.15">
      <c r="A2" s="72" t="s">
        <v>543</v>
      </c>
      <c r="B2" s="59"/>
      <c r="C2" s="59"/>
      <c r="D2" s="59"/>
      <c r="E2" s="67"/>
      <c r="F2" s="76" t="s">
        <v>4</v>
      </c>
      <c r="G2" s="59"/>
    </row>
    <row r="3" spans="1:7" ht="21" customHeight="1" x14ac:dyDescent="0.15">
      <c r="A3" s="70" t="s">
        <v>544</v>
      </c>
      <c r="B3" s="59"/>
      <c r="C3" s="59"/>
      <c r="D3" s="59"/>
      <c r="E3" s="59"/>
      <c r="F3" s="59"/>
      <c r="G3" s="59"/>
    </row>
    <row r="4" spans="1:7" ht="56" x14ac:dyDescent="0.15">
      <c r="A4" s="11" t="b">
        <v>0</v>
      </c>
      <c r="B4" s="14" t="s">
        <v>545</v>
      </c>
      <c r="C4" s="28" t="s">
        <v>546</v>
      </c>
      <c r="D4" s="14"/>
      <c r="E4" s="59"/>
      <c r="F4" s="30" t="s">
        <v>543</v>
      </c>
      <c r="G4" s="31">
        <f ca="1">IFERROR(__xludf.DUMMYFUNCTION("COUNTIFS(FLATTEN(A4:A6,A8:A9,A11:A13,A15,A17),TRUE)/COUNTA(A4:A6,A8:A9,A11:A13,A15,A17)"),0)</f>
        <v>0</v>
      </c>
    </row>
    <row r="5" spans="1:7" ht="126" x14ac:dyDescent="0.15">
      <c r="A5" s="11" t="b">
        <v>0</v>
      </c>
      <c r="B5" s="14" t="s">
        <v>547</v>
      </c>
      <c r="C5" s="28" t="s">
        <v>548</v>
      </c>
      <c r="D5" s="14" t="s">
        <v>549</v>
      </c>
      <c r="E5" s="59"/>
      <c r="F5" s="30" t="s">
        <v>352</v>
      </c>
      <c r="G5" s="31">
        <f ca="1">IFERROR(__xludf.DUMMYFUNCTION("COUNTIFS(FLATTEN(A19:A27),TRUE)/COUNTA(A19:A27)"),0)</f>
        <v>0</v>
      </c>
    </row>
    <row r="6" spans="1:7" ht="98" x14ac:dyDescent="0.15">
      <c r="A6" s="11" t="b">
        <v>0</v>
      </c>
      <c r="B6" s="14" t="s">
        <v>550</v>
      </c>
      <c r="C6" s="28" t="s">
        <v>551</v>
      </c>
      <c r="D6" s="14" t="s">
        <v>552</v>
      </c>
      <c r="E6" s="59"/>
      <c r="F6" s="30" t="s">
        <v>470</v>
      </c>
      <c r="G6" s="31">
        <f ca="1">IFERROR(__xludf.DUMMYFUNCTION("COUNTIFS(FLATTEN(A29:A39),TRUE)/COUNTA(A29:A39)"),0)</f>
        <v>0</v>
      </c>
    </row>
    <row r="7" spans="1:7" ht="16" x14ac:dyDescent="0.15">
      <c r="A7" s="70" t="s">
        <v>553</v>
      </c>
      <c r="B7" s="59"/>
      <c r="C7" s="59"/>
      <c r="D7" s="59"/>
      <c r="E7" s="59"/>
      <c r="F7" s="11" t="s">
        <v>554</v>
      </c>
      <c r="G7" s="31">
        <f ca="1">IFERROR(__xludf.DUMMYFUNCTION("COUNTIFS(FLATTEN(A4:A6,A8:A9,A11:A13,A15,A17,A29:A39,A19:A27,A29:A39),TRUE)/COUNTA(A4:A6,A8:A9,A11:A13,A15,A17,A29:A39,A19:A27,A29:A39)"),0)</f>
        <v>0</v>
      </c>
    </row>
    <row r="8" spans="1:7" ht="84" x14ac:dyDescent="0.15">
      <c r="A8" s="11" t="b">
        <v>0</v>
      </c>
      <c r="B8" s="14" t="s">
        <v>555</v>
      </c>
      <c r="C8" s="28" t="s">
        <v>556</v>
      </c>
      <c r="D8" s="14" t="s">
        <v>549</v>
      </c>
      <c r="E8" s="59"/>
      <c r="F8" s="68"/>
      <c r="G8" s="59"/>
    </row>
    <row r="9" spans="1:7" ht="56" x14ac:dyDescent="0.15">
      <c r="A9" s="11" t="b">
        <v>0</v>
      </c>
      <c r="B9" s="14" t="s">
        <v>557</v>
      </c>
      <c r="C9" s="28" t="s">
        <v>558</v>
      </c>
      <c r="D9" s="14" t="s">
        <v>552</v>
      </c>
      <c r="E9" s="59"/>
      <c r="F9" s="59"/>
      <c r="G9" s="59"/>
    </row>
    <row r="10" spans="1:7" ht="16" x14ac:dyDescent="0.15">
      <c r="A10" s="70" t="s">
        <v>559</v>
      </c>
      <c r="B10" s="59"/>
      <c r="C10" s="59"/>
      <c r="D10" s="59"/>
      <c r="E10" s="59"/>
      <c r="F10" s="59"/>
      <c r="G10" s="59"/>
    </row>
    <row r="11" spans="1:7" ht="42" x14ac:dyDescent="0.15">
      <c r="A11" s="11" t="b">
        <v>0</v>
      </c>
      <c r="B11" s="14" t="s">
        <v>560</v>
      </c>
      <c r="C11" s="28" t="s">
        <v>561</v>
      </c>
      <c r="D11" s="14"/>
      <c r="E11" s="59"/>
      <c r="F11" s="59"/>
      <c r="G11" s="59"/>
    </row>
    <row r="12" spans="1:7" ht="84" x14ac:dyDescent="0.15">
      <c r="A12" s="11" t="b">
        <v>0</v>
      </c>
      <c r="B12" s="14" t="s">
        <v>562</v>
      </c>
      <c r="C12" s="28" t="s">
        <v>563</v>
      </c>
      <c r="D12" s="14"/>
      <c r="E12" s="59"/>
      <c r="F12" s="59"/>
      <c r="G12" s="59"/>
    </row>
    <row r="13" spans="1:7" ht="112" x14ac:dyDescent="0.15">
      <c r="A13" s="11" t="b">
        <v>0</v>
      </c>
      <c r="B13" s="14" t="s">
        <v>564</v>
      </c>
      <c r="C13" s="28" t="s">
        <v>565</v>
      </c>
      <c r="D13" s="14" t="s">
        <v>552</v>
      </c>
      <c r="E13" s="59"/>
      <c r="F13" s="59"/>
      <c r="G13" s="59"/>
    </row>
    <row r="14" spans="1:7" ht="16" x14ac:dyDescent="0.15">
      <c r="A14" s="70" t="s">
        <v>566</v>
      </c>
      <c r="B14" s="59"/>
      <c r="C14" s="59"/>
      <c r="D14" s="59"/>
      <c r="E14" s="59"/>
      <c r="F14" s="59"/>
      <c r="G14" s="59"/>
    </row>
    <row r="15" spans="1:7" ht="84" x14ac:dyDescent="0.15">
      <c r="A15" s="11" t="b">
        <v>0</v>
      </c>
      <c r="B15" s="14" t="s">
        <v>22</v>
      </c>
      <c r="C15" s="28" t="s">
        <v>567</v>
      </c>
      <c r="D15" s="14" t="s">
        <v>549</v>
      </c>
      <c r="E15" s="59"/>
      <c r="F15" s="59"/>
      <c r="G15" s="59"/>
    </row>
    <row r="16" spans="1:7" ht="16" x14ac:dyDescent="0.15">
      <c r="A16" s="70" t="s">
        <v>24</v>
      </c>
      <c r="B16" s="59"/>
      <c r="C16" s="59"/>
      <c r="D16" s="59"/>
      <c r="E16" s="59"/>
      <c r="F16" s="59"/>
      <c r="G16" s="59"/>
    </row>
    <row r="17" spans="1:7" ht="98" x14ac:dyDescent="0.15">
      <c r="A17" s="11" t="b">
        <v>0</v>
      </c>
      <c r="B17" s="14" t="s">
        <v>568</v>
      </c>
      <c r="C17" s="28" t="s">
        <v>569</v>
      </c>
      <c r="D17" s="14" t="s">
        <v>549</v>
      </c>
      <c r="E17" s="59"/>
      <c r="F17" s="59"/>
      <c r="G17" s="59"/>
    </row>
    <row r="18" spans="1:7" ht="23" x14ac:dyDescent="0.15">
      <c r="A18" s="72" t="s">
        <v>352</v>
      </c>
      <c r="B18" s="59"/>
      <c r="C18" s="59"/>
      <c r="D18" s="59"/>
      <c r="E18" s="59"/>
      <c r="F18" s="59"/>
      <c r="G18" s="59"/>
    </row>
    <row r="19" spans="1:7" ht="56" x14ac:dyDescent="0.15">
      <c r="A19" s="11" t="b">
        <v>0</v>
      </c>
      <c r="B19" s="14" t="s">
        <v>570</v>
      </c>
      <c r="C19" s="28" t="s">
        <v>571</v>
      </c>
      <c r="D19" s="14"/>
      <c r="E19" s="59"/>
      <c r="F19" s="59"/>
      <c r="G19" s="59"/>
    </row>
    <row r="20" spans="1:7" ht="56" x14ac:dyDescent="0.15">
      <c r="A20" s="11" t="b">
        <v>0</v>
      </c>
      <c r="B20" s="14" t="s">
        <v>572</v>
      </c>
      <c r="C20" s="28" t="s">
        <v>573</v>
      </c>
      <c r="D20" s="14" t="s">
        <v>552</v>
      </c>
      <c r="E20" s="59"/>
      <c r="F20" s="59"/>
      <c r="G20" s="59"/>
    </row>
    <row r="21" spans="1:7" ht="42" x14ac:dyDescent="0.15">
      <c r="A21" s="11" t="b">
        <v>0</v>
      </c>
      <c r="B21" s="14" t="s">
        <v>574</v>
      </c>
      <c r="C21" s="28" t="s">
        <v>575</v>
      </c>
      <c r="D21" s="14"/>
      <c r="E21" s="59"/>
      <c r="F21" s="59"/>
      <c r="G21" s="59"/>
    </row>
    <row r="22" spans="1:7" ht="42" x14ac:dyDescent="0.15">
      <c r="A22" s="11" t="b">
        <v>0</v>
      </c>
      <c r="B22" s="14" t="s">
        <v>576</v>
      </c>
      <c r="C22" s="28" t="s">
        <v>577</v>
      </c>
      <c r="D22" s="14" t="s">
        <v>552</v>
      </c>
      <c r="E22" s="59"/>
      <c r="F22" s="59"/>
      <c r="G22" s="59"/>
    </row>
    <row r="23" spans="1:7" ht="42" x14ac:dyDescent="0.15">
      <c r="A23" s="11" t="b">
        <v>0</v>
      </c>
      <c r="B23" s="14" t="s">
        <v>578</v>
      </c>
      <c r="C23" s="28" t="s">
        <v>579</v>
      </c>
      <c r="D23" s="14" t="s">
        <v>549</v>
      </c>
      <c r="E23" s="59"/>
      <c r="F23" s="59"/>
      <c r="G23" s="59"/>
    </row>
    <row r="24" spans="1:7" ht="42" x14ac:dyDescent="0.15">
      <c r="A24" s="11" t="b">
        <v>0</v>
      </c>
      <c r="B24" s="14" t="s">
        <v>580</v>
      </c>
      <c r="C24" s="28" t="s">
        <v>581</v>
      </c>
      <c r="D24" s="14" t="s">
        <v>549</v>
      </c>
      <c r="E24" s="59"/>
      <c r="F24" s="59"/>
      <c r="G24" s="59"/>
    </row>
    <row r="25" spans="1:7" ht="28" x14ac:dyDescent="0.15">
      <c r="A25" s="11" t="b">
        <v>0</v>
      </c>
      <c r="B25" s="14" t="s">
        <v>582</v>
      </c>
      <c r="C25" s="28" t="s">
        <v>583</v>
      </c>
      <c r="D25" s="14"/>
      <c r="E25" s="59"/>
      <c r="F25" s="59"/>
      <c r="G25" s="59"/>
    </row>
    <row r="26" spans="1:7" ht="56" x14ac:dyDescent="0.15">
      <c r="A26" s="11" t="b">
        <v>0</v>
      </c>
      <c r="B26" s="14" t="s">
        <v>584</v>
      </c>
      <c r="C26" s="28" t="s">
        <v>585</v>
      </c>
      <c r="D26" s="14" t="s">
        <v>549</v>
      </c>
      <c r="E26" s="59"/>
      <c r="F26" s="59"/>
      <c r="G26" s="59"/>
    </row>
    <row r="27" spans="1:7" ht="28" x14ac:dyDescent="0.15">
      <c r="A27" s="11" t="b">
        <v>0</v>
      </c>
      <c r="B27" s="14" t="s">
        <v>586</v>
      </c>
      <c r="C27" s="28" t="s">
        <v>587</v>
      </c>
      <c r="D27" s="14" t="s">
        <v>549</v>
      </c>
      <c r="E27" s="59"/>
      <c r="F27" s="59"/>
      <c r="G27" s="59"/>
    </row>
    <row r="28" spans="1:7" ht="23" x14ac:dyDescent="0.15">
      <c r="A28" s="72" t="s">
        <v>470</v>
      </c>
      <c r="B28" s="59"/>
      <c r="C28" s="59"/>
      <c r="D28" s="59"/>
      <c r="E28" s="59"/>
      <c r="F28" s="59"/>
      <c r="G28" s="59"/>
    </row>
    <row r="29" spans="1:7" ht="70" x14ac:dyDescent="0.15">
      <c r="A29" s="11" t="b">
        <v>0</v>
      </c>
      <c r="B29" s="14" t="s">
        <v>588</v>
      </c>
      <c r="C29" s="28" t="s">
        <v>589</v>
      </c>
      <c r="D29" s="14"/>
      <c r="E29" s="59"/>
      <c r="F29" s="59"/>
      <c r="G29" s="59"/>
    </row>
    <row r="30" spans="1:7" ht="70" x14ac:dyDescent="0.15">
      <c r="A30" s="11" t="b">
        <v>0</v>
      </c>
      <c r="B30" s="14" t="s">
        <v>590</v>
      </c>
      <c r="C30" s="28" t="s">
        <v>591</v>
      </c>
      <c r="D30" s="14" t="s">
        <v>549</v>
      </c>
      <c r="E30" s="59"/>
      <c r="F30" s="59"/>
      <c r="G30" s="59"/>
    </row>
    <row r="31" spans="1:7" ht="56" x14ac:dyDescent="0.15">
      <c r="A31" s="11" t="b">
        <v>0</v>
      </c>
      <c r="B31" s="14" t="s">
        <v>592</v>
      </c>
      <c r="C31" s="28" t="s">
        <v>593</v>
      </c>
      <c r="D31" s="14" t="s">
        <v>549</v>
      </c>
      <c r="E31" s="59"/>
      <c r="F31" s="59"/>
      <c r="G31" s="59"/>
    </row>
    <row r="32" spans="1:7" ht="70" x14ac:dyDescent="0.15">
      <c r="A32" s="11" t="b">
        <v>0</v>
      </c>
      <c r="B32" s="14" t="s">
        <v>594</v>
      </c>
      <c r="C32" s="28" t="s">
        <v>595</v>
      </c>
      <c r="D32" s="14" t="s">
        <v>549</v>
      </c>
      <c r="E32" s="59"/>
      <c r="F32" s="59"/>
      <c r="G32" s="59"/>
    </row>
    <row r="33" spans="1:7" ht="112" x14ac:dyDescent="0.15">
      <c r="A33" s="11" t="b">
        <v>0</v>
      </c>
      <c r="B33" s="14" t="s">
        <v>596</v>
      </c>
      <c r="C33" s="28" t="s">
        <v>597</v>
      </c>
      <c r="D33" s="14"/>
      <c r="E33" s="59"/>
      <c r="F33" s="59"/>
      <c r="G33" s="59"/>
    </row>
    <row r="34" spans="1:7" ht="84" x14ac:dyDescent="0.15">
      <c r="A34" s="11" t="b">
        <v>0</v>
      </c>
      <c r="B34" s="14" t="s">
        <v>598</v>
      </c>
      <c r="C34" s="28" t="s">
        <v>599</v>
      </c>
      <c r="D34" s="14" t="s">
        <v>549</v>
      </c>
      <c r="E34" s="59"/>
      <c r="F34" s="59"/>
      <c r="G34" s="59"/>
    </row>
    <row r="35" spans="1:7" ht="70" x14ac:dyDescent="0.15">
      <c r="A35" s="11" t="b">
        <v>0</v>
      </c>
      <c r="B35" s="14" t="s">
        <v>600</v>
      </c>
      <c r="C35" s="28" t="s">
        <v>601</v>
      </c>
      <c r="D35" s="14" t="s">
        <v>552</v>
      </c>
      <c r="E35" s="59"/>
      <c r="F35" s="59"/>
      <c r="G35" s="59"/>
    </row>
    <row r="36" spans="1:7" ht="70" x14ac:dyDescent="0.15">
      <c r="A36" s="11" t="b">
        <v>0</v>
      </c>
      <c r="B36" s="14" t="s">
        <v>602</v>
      </c>
      <c r="C36" s="28" t="s">
        <v>603</v>
      </c>
      <c r="D36" s="14"/>
      <c r="E36" s="59"/>
      <c r="F36" s="59"/>
      <c r="G36" s="59"/>
    </row>
    <row r="37" spans="1:7" ht="70" x14ac:dyDescent="0.15">
      <c r="A37" s="11" t="b">
        <v>0</v>
      </c>
      <c r="B37" s="14" t="s">
        <v>604</v>
      </c>
      <c r="C37" s="28" t="s">
        <v>605</v>
      </c>
      <c r="D37" s="14" t="s">
        <v>549</v>
      </c>
      <c r="E37" s="59"/>
      <c r="F37" s="59"/>
      <c r="G37" s="59"/>
    </row>
    <row r="38" spans="1:7" ht="70" x14ac:dyDescent="0.15">
      <c r="A38" s="11" t="b">
        <v>0</v>
      </c>
      <c r="B38" s="14" t="s">
        <v>606</v>
      </c>
      <c r="C38" s="28" t="s">
        <v>607</v>
      </c>
      <c r="D38" s="14" t="s">
        <v>549</v>
      </c>
      <c r="E38" s="59"/>
      <c r="F38" s="59"/>
      <c r="G38" s="59"/>
    </row>
    <row r="39" spans="1:7" ht="84" x14ac:dyDescent="0.15">
      <c r="A39" s="11" t="b">
        <v>0</v>
      </c>
      <c r="B39" s="14" t="s">
        <v>608</v>
      </c>
      <c r="C39" s="28" t="s">
        <v>609</v>
      </c>
      <c r="D39" s="14"/>
      <c r="E39" s="59"/>
      <c r="F39" s="59"/>
      <c r="G39" s="59"/>
    </row>
  </sheetData>
  <mergeCells count="12">
    <mergeCell ref="A10:D10"/>
    <mergeCell ref="A14:D14"/>
    <mergeCell ref="A16:D16"/>
    <mergeCell ref="A18:D18"/>
    <mergeCell ref="A1:G1"/>
    <mergeCell ref="A2:D2"/>
    <mergeCell ref="E2:E39"/>
    <mergeCell ref="F2:G3"/>
    <mergeCell ref="A3:D3"/>
    <mergeCell ref="A7:D7"/>
    <mergeCell ref="F8:G39"/>
    <mergeCell ref="A28:D28"/>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8"/>
  <sheetViews>
    <sheetView workbookViewId="0"/>
  </sheetViews>
  <sheetFormatPr baseColWidth="10" defaultColWidth="12.6640625" defaultRowHeight="15.75" customHeight="1" x14ac:dyDescent="0.15"/>
  <cols>
    <col min="1" max="1" width="3.6640625" customWidth="1"/>
    <col min="2" max="2" width="16.6640625" customWidth="1"/>
    <col min="3" max="3" width="39.6640625" customWidth="1"/>
    <col min="4" max="4" width="10.5" customWidth="1"/>
  </cols>
  <sheetData>
    <row r="1" spans="1:4" ht="15.75" customHeight="1" x14ac:dyDescent="0.15">
      <c r="A1" s="72" t="s">
        <v>11</v>
      </c>
      <c r="B1" s="59"/>
      <c r="C1" s="59"/>
      <c r="D1" s="4">
        <f>COUNTIF(A3:A18, TRUE)/COUNTA(A3:A18)</f>
        <v>0</v>
      </c>
    </row>
    <row r="2" spans="1:4" ht="15.75" customHeight="1" x14ac:dyDescent="0.15">
      <c r="A2" s="32"/>
      <c r="B2" s="33" t="s">
        <v>33</v>
      </c>
      <c r="C2" s="78" t="s">
        <v>610</v>
      </c>
      <c r="D2" s="59"/>
    </row>
    <row r="3" spans="1:4" ht="15.75" customHeight="1" x14ac:dyDescent="0.15">
      <c r="A3" s="19" t="b">
        <v>0</v>
      </c>
      <c r="B3" s="20" t="s">
        <v>611</v>
      </c>
      <c r="C3" s="77" t="s">
        <v>612</v>
      </c>
      <c r="D3" s="59"/>
    </row>
    <row r="4" spans="1:4" ht="15.75" customHeight="1" x14ac:dyDescent="0.15">
      <c r="A4" s="19" t="b">
        <v>0</v>
      </c>
      <c r="B4" s="20" t="s">
        <v>613</v>
      </c>
      <c r="C4" s="77" t="s">
        <v>614</v>
      </c>
      <c r="D4" s="59"/>
    </row>
    <row r="5" spans="1:4" ht="15.75" customHeight="1" x14ac:dyDescent="0.15">
      <c r="A5" s="19" t="b">
        <v>0</v>
      </c>
      <c r="B5" s="20" t="s">
        <v>615</v>
      </c>
      <c r="C5" s="77" t="s">
        <v>616</v>
      </c>
      <c r="D5" s="59"/>
    </row>
    <row r="6" spans="1:4" ht="15.75" customHeight="1" x14ac:dyDescent="0.15">
      <c r="A6" s="19" t="b">
        <v>0</v>
      </c>
      <c r="B6" s="20" t="s">
        <v>617</v>
      </c>
      <c r="C6" s="77" t="s">
        <v>618</v>
      </c>
      <c r="D6" s="59"/>
    </row>
    <row r="7" spans="1:4" ht="15.75" customHeight="1" x14ac:dyDescent="0.15">
      <c r="A7" s="19" t="b">
        <v>0</v>
      </c>
      <c r="B7" s="20" t="s">
        <v>619</v>
      </c>
      <c r="C7" s="77" t="s">
        <v>620</v>
      </c>
      <c r="D7" s="59"/>
    </row>
    <row r="8" spans="1:4" ht="15.75" customHeight="1" x14ac:dyDescent="0.15">
      <c r="A8" s="19" t="b">
        <v>0</v>
      </c>
      <c r="B8" s="20" t="s">
        <v>564</v>
      </c>
      <c r="C8" s="77" t="s">
        <v>621</v>
      </c>
      <c r="D8" s="59"/>
    </row>
    <row r="9" spans="1:4" ht="15.75" customHeight="1" x14ac:dyDescent="0.15">
      <c r="A9" s="19" t="b">
        <v>0</v>
      </c>
      <c r="B9" s="20" t="s">
        <v>622</v>
      </c>
      <c r="C9" s="77" t="s">
        <v>623</v>
      </c>
      <c r="D9" s="59"/>
    </row>
    <row r="10" spans="1:4" ht="15.75" customHeight="1" x14ac:dyDescent="0.15">
      <c r="A10" s="19" t="b">
        <v>0</v>
      </c>
      <c r="B10" s="20" t="s">
        <v>624</v>
      </c>
      <c r="C10" s="77" t="s">
        <v>625</v>
      </c>
      <c r="D10" s="59"/>
    </row>
    <row r="11" spans="1:4" ht="15.75" customHeight="1" x14ac:dyDescent="0.15">
      <c r="A11" s="19" t="b">
        <v>0</v>
      </c>
      <c r="B11" s="20" t="s">
        <v>626</v>
      </c>
      <c r="C11" s="77" t="s">
        <v>627</v>
      </c>
      <c r="D11" s="59"/>
    </row>
    <row r="12" spans="1:4" ht="15.75" customHeight="1" x14ac:dyDescent="0.15">
      <c r="A12" s="19" t="b">
        <v>0</v>
      </c>
      <c r="B12" s="20" t="s">
        <v>21</v>
      </c>
      <c r="C12" s="77" t="s">
        <v>628</v>
      </c>
      <c r="D12" s="59"/>
    </row>
    <row r="13" spans="1:4" ht="15.75" customHeight="1" x14ac:dyDescent="0.15">
      <c r="A13" s="19" t="b">
        <v>0</v>
      </c>
      <c r="B13" s="20" t="s">
        <v>629</v>
      </c>
      <c r="C13" s="77" t="s">
        <v>630</v>
      </c>
      <c r="D13" s="59"/>
    </row>
    <row r="14" spans="1:4" ht="15.75" customHeight="1" x14ac:dyDescent="0.15">
      <c r="A14" s="19" t="b">
        <v>0</v>
      </c>
      <c r="B14" s="20" t="s">
        <v>22</v>
      </c>
      <c r="C14" s="77" t="s">
        <v>631</v>
      </c>
      <c r="D14" s="59"/>
    </row>
    <row r="15" spans="1:4" ht="15.75" customHeight="1" x14ac:dyDescent="0.15">
      <c r="A15" s="19" t="b">
        <v>0</v>
      </c>
      <c r="B15" s="20" t="s">
        <v>632</v>
      </c>
      <c r="C15" s="77" t="s">
        <v>633</v>
      </c>
      <c r="D15" s="59"/>
    </row>
    <row r="16" spans="1:4" ht="15.75" customHeight="1" x14ac:dyDescent="0.15">
      <c r="A16" s="19" t="b">
        <v>0</v>
      </c>
      <c r="B16" s="20" t="s">
        <v>568</v>
      </c>
      <c r="C16" s="77" t="s">
        <v>634</v>
      </c>
      <c r="D16" s="59"/>
    </row>
    <row r="17" spans="1:4" ht="15.75" customHeight="1" x14ac:dyDescent="0.15">
      <c r="A17" s="19" t="b">
        <v>0</v>
      </c>
      <c r="B17" s="20" t="s">
        <v>568</v>
      </c>
      <c r="C17" s="77" t="s">
        <v>635</v>
      </c>
      <c r="D17" s="59"/>
    </row>
    <row r="18" spans="1:4" ht="15.75" customHeight="1" x14ac:dyDescent="0.15">
      <c r="A18" s="19" t="b">
        <v>0</v>
      </c>
      <c r="B18" s="20" t="s">
        <v>636</v>
      </c>
      <c r="C18" s="77" t="s">
        <v>637</v>
      </c>
      <c r="D18" s="59"/>
    </row>
  </sheetData>
  <mergeCells count="18">
    <mergeCell ref="A1:C1"/>
    <mergeCell ref="C2:D2"/>
    <mergeCell ref="C3:D3"/>
    <mergeCell ref="C4:D4"/>
    <mergeCell ref="C5:D5"/>
    <mergeCell ref="C6:D6"/>
    <mergeCell ref="C7:D7"/>
    <mergeCell ref="C15:D15"/>
    <mergeCell ref="C16:D16"/>
    <mergeCell ref="C17:D17"/>
    <mergeCell ref="C18:D18"/>
    <mergeCell ref="C8:D8"/>
    <mergeCell ref="C9:D9"/>
    <mergeCell ref="C10:D10"/>
    <mergeCell ref="C11:D11"/>
    <mergeCell ref="C12:D12"/>
    <mergeCell ref="C13:D13"/>
    <mergeCell ref="C14:D1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32"/>
  <sheetViews>
    <sheetView workbookViewId="0"/>
  </sheetViews>
  <sheetFormatPr baseColWidth="10" defaultColWidth="12.6640625" defaultRowHeight="15.75" customHeight="1" x14ac:dyDescent="0.15"/>
  <cols>
    <col min="1" max="2" width="3.6640625" customWidth="1"/>
    <col min="3" max="3" width="32.1640625" customWidth="1"/>
    <col min="4" max="4" width="9.33203125" customWidth="1"/>
  </cols>
  <sheetData>
    <row r="1" spans="1:4" ht="15.75" customHeight="1" x14ac:dyDescent="0.15">
      <c r="A1" s="72" t="s">
        <v>12</v>
      </c>
      <c r="B1" s="59"/>
      <c r="C1" s="59"/>
      <c r="D1" s="4">
        <f ca="1">IFERROR(__xludf.DUMMYFUNCTION("COUNTIF(FLATTEN(A3,A5:A6,A8:A9,A11,A13:A15,A17:A20,A22,A24:A25,A27:A28,A30,A32), TRUE)/COUNTA(A3,A5:A6,A8:A9,A11,A13:A15,A17:A20,A22,A24:A25,A27:A28,A30,A32)"),0)</f>
        <v>0</v>
      </c>
    </row>
    <row r="2" spans="1:4" ht="15.75" customHeight="1" x14ac:dyDescent="0.15">
      <c r="A2" s="70" t="s">
        <v>471</v>
      </c>
      <c r="B2" s="59"/>
      <c r="C2" s="59"/>
      <c r="D2" s="59"/>
    </row>
    <row r="3" spans="1:4" ht="15.75" customHeight="1" x14ac:dyDescent="0.15">
      <c r="A3" s="11" t="b">
        <v>0</v>
      </c>
      <c r="B3" s="34" t="s">
        <v>638</v>
      </c>
      <c r="C3" s="79" t="s">
        <v>639</v>
      </c>
      <c r="D3" s="59"/>
    </row>
    <row r="4" spans="1:4" ht="15.75" customHeight="1" x14ac:dyDescent="0.15">
      <c r="A4" s="70" t="s">
        <v>472</v>
      </c>
      <c r="B4" s="59"/>
      <c r="C4" s="59"/>
      <c r="D4" s="59"/>
    </row>
    <row r="5" spans="1:4" ht="15.75" customHeight="1" x14ac:dyDescent="0.15">
      <c r="A5" s="11" t="b">
        <v>0</v>
      </c>
      <c r="B5" s="34" t="s">
        <v>640</v>
      </c>
      <c r="C5" s="79" t="s">
        <v>641</v>
      </c>
      <c r="D5" s="59"/>
    </row>
    <row r="6" spans="1:4" ht="15.75" customHeight="1" x14ac:dyDescent="0.15">
      <c r="A6" s="11" t="b">
        <v>0</v>
      </c>
      <c r="B6" s="34" t="s">
        <v>642</v>
      </c>
      <c r="C6" s="79" t="s">
        <v>643</v>
      </c>
      <c r="D6" s="59"/>
    </row>
    <row r="7" spans="1:4" ht="15.75" customHeight="1" x14ac:dyDescent="0.15">
      <c r="A7" s="70" t="s">
        <v>644</v>
      </c>
      <c r="B7" s="59"/>
      <c r="C7" s="59"/>
      <c r="D7" s="59"/>
    </row>
    <row r="8" spans="1:4" ht="15.75" customHeight="1" x14ac:dyDescent="0.15">
      <c r="A8" s="11" t="b">
        <v>0</v>
      </c>
      <c r="B8" s="34" t="s">
        <v>645</v>
      </c>
      <c r="C8" s="79" t="s">
        <v>646</v>
      </c>
      <c r="D8" s="59"/>
    </row>
    <row r="9" spans="1:4" ht="15.75" customHeight="1" x14ac:dyDescent="0.15">
      <c r="A9" s="11" t="b">
        <v>0</v>
      </c>
      <c r="B9" s="34" t="s">
        <v>647</v>
      </c>
      <c r="C9" s="79" t="s">
        <v>648</v>
      </c>
      <c r="D9" s="59"/>
    </row>
    <row r="10" spans="1:4" ht="15.75" customHeight="1" x14ac:dyDescent="0.15">
      <c r="A10" s="70" t="s">
        <v>649</v>
      </c>
      <c r="B10" s="59"/>
      <c r="C10" s="59"/>
      <c r="D10" s="59"/>
    </row>
    <row r="11" spans="1:4" ht="15.75" customHeight="1" x14ac:dyDescent="0.15">
      <c r="A11" s="11" t="b">
        <v>0</v>
      </c>
      <c r="B11" s="34" t="s">
        <v>650</v>
      </c>
      <c r="C11" s="79" t="s">
        <v>651</v>
      </c>
      <c r="D11" s="59"/>
    </row>
    <row r="12" spans="1:4" ht="15.75" customHeight="1" x14ac:dyDescent="0.15">
      <c r="A12" s="70" t="s">
        <v>495</v>
      </c>
      <c r="B12" s="59"/>
      <c r="C12" s="59"/>
      <c r="D12" s="59"/>
    </row>
    <row r="13" spans="1:4" ht="15.75" customHeight="1" x14ac:dyDescent="0.15">
      <c r="A13" s="11" t="b">
        <v>0</v>
      </c>
      <c r="B13" s="34" t="s">
        <v>652</v>
      </c>
      <c r="C13" s="79" t="s">
        <v>653</v>
      </c>
      <c r="D13" s="59"/>
    </row>
    <row r="14" spans="1:4" ht="15.75" customHeight="1" x14ac:dyDescent="0.15">
      <c r="A14" s="11" t="b">
        <v>0</v>
      </c>
      <c r="B14" s="34" t="s">
        <v>654</v>
      </c>
      <c r="C14" s="79" t="s">
        <v>655</v>
      </c>
      <c r="D14" s="59"/>
    </row>
    <row r="15" spans="1:4" ht="15.75" customHeight="1" x14ac:dyDescent="0.15">
      <c r="A15" s="11" t="b">
        <v>0</v>
      </c>
      <c r="B15" s="34" t="s">
        <v>656</v>
      </c>
      <c r="C15" s="79" t="s">
        <v>657</v>
      </c>
      <c r="D15" s="59"/>
    </row>
    <row r="16" spans="1:4" ht="15.75" customHeight="1" x14ac:dyDescent="0.15">
      <c r="A16" s="70" t="s">
        <v>658</v>
      </c>
      <c r="B16" s="59"/>
      <c r="C16" s="59"/>
      <c r="D16" s="59"/>
    </row>
    <row r="17" spans="1:4" ht="15.75" customHeight="1" x14ac:dyDescent="0.15">
      <c r="A17" s="11" t="b">
        <v>0</v>
      </c>
      <c r="B17" s="34" t="s">
        <v>659</v>
      </c>
      <c r="C17" s="79" t="s">
        <v>660</v>
      </c>
      <c r="D17" s="59"/>
    </row>
    <row r="18" spans="1:4" ht="15.75" customHeight="1" x14ac:dyDescent="0.15">
      <c r="A18" s="11" t="b">
        <v>0</v>
      </c>
      <c r="B18" s="34" t="s">
        <v>661</v>
      </c>
      <c r="C18" s="79" t="s">
        <v>662</v>
      </c>
      <c r="D18" s="59"/>
    </row>
    <row r="19" spans="1:4" ht="15.75" customHeight="1" x14ac:dyDescent="0.15">
      <c r="A19" s="11" t="b">
        <v>0</v>
      </c>
      <c r="B19" s="34" t="s">
        <v>663</v>
      </c>
      <c r="C19" s="79" t="s">
        <v>664</v>
      </c>
      <c r="D19" s="59"/>
    </row>
    <row r="20" spans="1:4" ht="15.75" customHeight="1" x14ac:dyDescent="0.15">
      <c r="A20" s="11" t="b">
        <v>0</v>
      </c>
      <c r="B20" s="19" t="s">
        <v>665</v>
      </c>
      <c r="C20" s="79" t="s">
        <v>666</v>
      </c>
      <c r="D20" s="59"/>
    </row>
    <row r="21" spans="1:4" ht="15.75" customHeight="1" x14ac:dyDescent="0.15">
      <c r="A21" s="70" t="s">
        <v>667</v>
      </c>
      <c r="B21" s="59"/>
      <c r="C21" s="59"/>
      <c r="D21" s="59"/>
    </row>
    <row r="22" spans="1:4" ht="15.75" customHeight="1" x14ac:dyDescent="0.15">
      <c r="A22" s="11" t="b">
        <v>0</v>
      </c>
      <c r="B22" s="34" t="s">
        <v>668</v>
      </c>
      <c r="C22" s="79" t="s">
        <v>669</v>
      </c>
      <c r="D22" s="59"/>
    </row>
    <row r="23" spans="1:4" ht="15.75" customHeight="1" x14ac:dyDescent="0.15">
      <c r="A23" s="70" t="s">
        <v>670</v>
      </c>
      <c r="B23" s="59"/>
      <c r="C23" s="59"/>
      <c r="D23" s="59"/>
    </row>
    <row r="24" spans="1:4" ht="15.75" customHeight="1" x14ac:dyDescent="0.15">
      <c r="A24" s="11" t="b">
        <v>0</v>
      </c>
      <c r="B24" s="34" t="s">
        <v>671</v>
      </c>
      <c r="C24" s="79" t="s">
        <v>672</v>
      </c>
      <c r="D24" s="59"/>
    </row>
    <row r="25" spans="1:4" ht="15.75" customHeight="1" x14ac:dyDescent="0.15">
      <c r="A25" s="11" t="b">
        <v>0</v>
      </c>
      <c r="B25" s="34" t="s">
        <v>673</v>
      </c>
      <c r="C25" s="79" t="s">
        <v>674</v>
      </c>
      <c r="D25" s="59"/>
    </row>
    <row r="26" spans="1:4" ht="15.75" customHeight="1" x14ac:dyDescent="0.15">
      <c r="A26" s="70" t="s">
        <v>675</v>
      </c>
      <c r="B26" s="59"/>
      <c r="C26" s="59"/>
      <c r="D26" s="59"/>
    </row>
    <row r="27" spans="1:4" ht="15.75" customHeight="1" x14ac:dyDescent="0.15">
      <c r="A27" s="11" t="b">
        <v>0</v>
      </c>
      <c r="B27" s="34" t="s">
        <v>676</v>
      </c>
      <c r="C27" s="79" t="s">
        <v>677</v>
      </c>
      <c r="D27" s="59"/>
    </row>
    <row r="28" spans="1:4" ht="15.75" customHeight="1" x14ac:dyDescent="0.15">
      <c r="A28" s="11" t="b">
        <v>0</v>
      </c>
      <c r="B28" s="34" t="s">
        <v>678</v>
      </c>
      <c r="C28" s="79" t="s">
        <v>679</v>
      </c>
      <c r="D28" s="59"/>
    </row>
    <row r="29" spans="1:4" ht="15.75" customHeight="1" x14ac:dyDescent="0.15">
      <c r="A29" s="70" t="s">
        <v>533</v>
      </c>
      <c r="B29" s="59"/>
      <c r="C29" s="59"/>
      <c r="D29" s="59"/>
    </row>
    <row r="30" spans="1:4" ht="15.75" customHeight="1" x14ac:dyDescent="0.15">
      <c r="A30" s="11" t="b">
        <v>0</v>
      </c>
      <c r="B30" s="34" t="s">
        <v>680</v>
      </c>
      <c r="C30" s="79" t="s">
        <v>681</v>
      </c>
      <c r="D30" s="59"/>
    </row>
    <row r="31" spans="1:4" ht="15.75" customHeight="1" x14ac:dyDescent="0.15">
      <c r="A31" s="70" t="s">
        <v>682</v>
      </c>
      <c r="B31" s="59"/>
      <c r="C31" s="59"/>
      <c r="D31" s="59"/>
    </row>
    <row r="32" spans="1:4" ht="15.75" customHeight="1" x14ac:dyDescent="0.15">
      <c r="A32" s="11" t="b">
        <v>0</v>
      </c>
      <c r="B32" s="34" t="s">
        <v>683</v>
      </c>
      <c r="C32" s="79" t="s">
        <v>684</v>
      </c>
      <c r="D32" s="59"/>
    </row>
  </sheetData>
  <mergeCells count="32">
    <mergeCell ref="A1:C1"/>
    <mergeCell ref="A2:D2"/>
    <mergeCell ref="C3:D3"/>
    <mergeCell ref="A4:D4"/>
    <mergeCell ref="C5:D5"/>
    <mergeCell ref="C6:D6"/>
    <mergeCell ref="A7:D7"/>
    <mergeCell ref="C8:D8"/>
    <mergeCell ref="C9:D9"/>
    <mergeCell ref="A10:D10"/>
    <mergeCell ref="C11:D11"/>
    <mergeCell ref="A12:D12"/>
    <mergeCell ref="C13:D13"/>
    <mergeCell ref="C14:D14"/>
    <mergeCell ref="C15:D15"/>
    <mergeCell ref="A16:D16"/>
    <mergeCell ref="C17:D17"/>
    <mergeCell ref="C18:D18"/>
    <mergeCell ref="C19:D19"/>
    <mergeCell ref="C20:D20"/>
    <mergeCell ref="A21:D21"/>
    <mergeCell ref="A29:D29"/>
    <mergeCell ref="C30:D30"/>
    <mergeCell ref="A31:D31"/>
    <mergeCell ref="C32:D32"/>
    <mergeCell ref="C22:D22"/>
    <mergeCell ref="A23:D23"/>
    <mergeCell ref="C24:D24"/>
    <mergeCell ref="C25:D25"/>
    <mergeCell ref="A26:D26"/>
    <mergeCell ref="C27:D27"/>
    <mergeCell ref="C28:D28"/>
  </mergeCells>
  <hyperlinks>
    <hyperlink ref="B3" r:id="rId1" xr:uid="{00000000-0004-0000-0600-000000000000}"/>
    <hyperlink ref="B5" r:id="rId2" xr:uid="{00000000-0004-0000-0600-000001000000}"/>
    <hyperlink ref="B6" r:id="rId3" xr:uid="{00000000-0004-0000-0600-000002000000}"/>
    <hyperlink ref="B8" r:id="rId4" xr:uid="{00000000-0004-0000-0600-000003000000}"/>
    <hyperlink ref="B9" r:id="rId5" xr:uid="{00000000-0004-0000-0600-000004000000}"/>
    <hyperlink ref="B11" r:id="rId6" xr:uid="{00000000-0004-0000-0600-000005000000}"/>
    <hyperlink ref="B13" r:id="rId7" xr:uid="{00000000-0004-0000-0600-000006000000}"/>
    <hyperlink ref="B14" r:id="rId8" xr:uid="{00000000-0004-0000-0600-000007000000}"/>
    <hyperlink ref="B15" r:id="rId9" xr:uid="{00000000-0004-0000-0600-000008000000}"/>
    <hyperlink ref="B17" r:id="rId10" xr:uid="{00000000-0004-0000-0600-000009000000}"/>
    <hyperlink ref="B18" r:id="rId11" xr:uid="{00000000-0004-0000-0600-00000A000000}"/>
    <hyperlink ref="B19" r:id="rId12" xr:uid="{00000000-0004-0000-0600-00000B000000}"/>
    <hyperlink ref="B22" r:id="rId13" xr:uid="{00000000-0004-0000-0600-00000C000000}"/>
    <hyperlink ref="B24" r:id="rId14" xr:uid="{00000000-0004-0000-0600-00000D000000}"/>
    <hyperlink ref="B25" r:id="rId15" xr:uid="{00000000-0004-0000-0600-00000E000000}"/>
    <hyperlink ref="B27" r:id="rId16" xr:uid="{00000000-0004-0000-0600-00000F000000}"/>
    <hyperlink ref="B28" r:id="rId17" xr:uid="{00000000-0004-0000-0600-000010000000}"/>
    <hyperlink ref="B30" r:id="rId18" xr:uid="{00000000-0004-0000-0600-000011000000}"/>
    <hyperlink ref="B32" r:id="rId19" xr:uid="{00000000-0004-0000-0600-00001200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27"/>
  <sheetViews>
    <sheetView workbookViewId="0"/>
  </sheetViews>
  <sheetFormatPr baseColWidth="10" defaultColWidth="12.6640625" defaultRowHeight="15.75" customHeight="1" x14ac:dyDescent="0.15"/>
  <cols>
    <col min="1" max="2" width="3.6640625" customWidth="1"/>
    <col min="3" max="3" width="32.1640625" customWidth="1"/>
    <col min="4" max="4" width="9.33203125" customWidth="1"/>
  </cols>
  <sheetData>
    <row r="1" spans="1:4" ht="15.75" customHeight="1" x14ac:dyDescent="0.15">
      <c r="A1" s="72" t="s">
        <v>13</v>
      </c>
      <c r="B1" s="59"/>
      <c r="C1" s="59"/>
      <c r="D1" s="4">
        <f ca="1">IFERROR(__xludf.DUMMYFUNCTION("COUNTIF(FLATTEN(A3,A5,A7,A9,A11,A13:A14,A16:A17,A19,A21,A23,A25,A27), TRUE)/COUNTA(A3,A5,A7,A9,A11,A13:A14,A16:A17,A19,A21,A23,A25,A27)"),0)</f>
        <v>0</v>
      </c>
    </row>
    <row r="2" spans="1:4" ht="15.75" customHeight="1" x14ac:dyDescent="0.15">
      <c r="A2" s="70" t="s">
        <v>471</v>
      </c>
      <c r="B2" s="59"/>
      <c r="C2" s="59"/>
      <c r="D2" s="59"/>
    </row>
    <row r="3" spans="1:4" ht="15.75" customHeight="1" x14ac:dyDescent="0.15">
      <c r="A3" s="11" t="b">
        <v>0</v>
      </c>
      <c r="B3" s="34" t="s">
        <v>638</v>
      </c>
      <c r="C3" s="79" t="s">
        <v>685</v>
      </c>
      <c r="D3" s="59"/>
    </row>
    <row r="4" spans="1:4" ht="15.75" customHeight="1" x14ac:dyDescent="0.15">
      <c r="A4" s="70" t="s">
        <v>686</v>
      </c>
      <c r="B4" s="59"/>
      <c r="C4" s="59"/>
      <c r="D4" s="59"/>
    </row>
    <row r="5" spans="1:4" ht="15.75" customHeight="1" x14ac:dyDescent="0.15">
      <c r="A5" s="11" t="b">
        <v>0</v>
      </c>
      <c r="B5" s="34" t="s">
        <v>640</v>
      </c>
      <c r="C5" s="79" t="s">
        <v>687</v>
      </c>
      <c r="D5" s="59"/>
    </row>
    <row r="6" spans="1:4" ht="15.75" customHeight="1" x14ac:dyDescent="0.15">
      <c r="A6" s="70" t="s">
        <v>472</v>
      </c>
      <c r="B6" s="59"/>
      <c r="C6" s="59"/>
      <c r="D6" s="59"/>
    </row>
    <row r="7" spans="1:4" ht="15.75" customHeight="1" x14ac:dyDescent="0.15">
      <c r="A7" s="11" t="b">
        <v>0</v>
      </c>
      <c r="B7" s="34" t="s">
        <v>642</v>
      </c>
      <c r="C7" s="79" t="s">
        <v>688</v>
      </c>
      <c r="D7" s="59"/>
    </row>
    <row r="8" spans="1:4" ht="15.75" customHeight="1" x14ac:dyDescent="0.15">
      <c r="A8" s="70" t="s">
        <v>649</v>
      </c>
      <c r="B8" s="59"/>
      <c r="C8" s="59"/>
      <c r="D8" s="59"/>
    </row>
    <row r="9" spans="1:4" ht="15.75" customHeight="1" x14ac:dyDescent="0.15">
      <c r="A9" s="11" t="b">
        <v>0</v>
      </c>
      <c r="B9" s="34" t="s">
        <v>645</v>
      </c>
      <c r="C9" s="79" t="s">
        <v>689</v>
      </c>
      <c r="D9" s="59"/>
    </row>
    <row r="10" spans="1:4" ht="16" x14ac:dyDescent="0.2">
      <c r="A10" s="80" t="s">
        <v>543</v>
      </c>
      <c r="B10" s="59"/>
      <c r="C10" s="59"/>
      <c r="D10" s="59"/>
    </row>
    <row r="11" spans="1:4" ht="15.75" customHeight="1" x14ac:dyDescent="0.15">
      <c r="A11" s="11" t="b">
        <v>0</v>
      </c>
      <c r="B11" s="34" t="s">
        <v>647</v>
      </c>
      <c r="C11" s="79" t="s">
        <v>690</v>
      </c>
      <c r="D11" s="59"/>
    </row>
    <row r="12" spans="1:4" ht="15.75" customHeight="1" x14ac:dyDescent="0.15">
      <c r="A12" s="70" t="s">
        <v>495</v>
      </c>
      <c r="B12" s="59"/>
      <c r="C12" s="59"/>
      <c r="D12" s="59"/>
    </row>
    <row r="13" spans="1:4" ht="15.75" customHeight="1" x14ac:dyDescent="0.15">
      <c r="A13" s="11" t="b">
        <v>0</v>
      </c>
      <c r="B13" s="34" t="s">
        <v>650</v>
      </c>
      <c r="C13" s="79" t="s">
        <v>691</v>
      </c>
      <c r="D13" s="59"/>
    </row>
    <row r="14" spans="1:4" ht="15.75" customHeight="1" x14ac:dyDescent="0.15">
      <c r="A14" s="11" t="b">
        <v>0</v>
      </c>
      <c r="B14" s="34" t="s">
        <v>652</v>
      </c>
      <c r="C14" s="79" t="s">
        <v>692</v>
      </c>
      <c r="D14" s="59"/>
    </row>
    <row r="15" spans="1:4" ht="15.75" customHeight="1" x14ac:dyDescent="0.15">
      <c r="A15" s="70" t="s">
        <v>658</v>
      </c>
      <c r="B15" s="59"/>
      <c r="C15" s="59"/>
      <c r="D15" s="59"/>
    </row>
    <row r="16" spans="1:4" ht="15.75" customHeight="1" x14ac:dyDescent="0.15">
      <c r="A16" s="11" t="b">
        <v>0</v>
      </c>
      <c r="B16" s="34" t="s">
        <v>654</v>
      </c>
      <c r="C16" s="79" t="s">
        <v>693</v>
      </c>
      <c r="D16" s="59"/>
    </row>
    <row r="17" spans="1:4" ht="15.75" customHeight="1" x14ac:dyDescent="0.15">
      <c r="A17" s="11" t="b">
        <v>0</v>
      </c>
      <c r="B17" s="34" t="s">
        <v>656</v>
      </c>
      <c r="C17" s="79" t="s">
        <v>694</v>
      </c>
      <c r="D17" s="59"/>
    </row>
    <row r="18" spans="1:4" ht="15.75" customHeight="1" x14ac:dyDescent="0.15">
      <c r="A18" s="70" t="s">
        <v>667</v>
      </c>
      <c r="B18" s="59"/>
      <c r="C18" s="59"/>
      <c r="D18" s="59"/>
    </row>
    <row r="19" spans="1:4" ht="15.75" customHeight="1" x14ac:dyDescent="0.15">
      <c r="A19" s="11" t="b">
        <v>0</v>
      </c>
      <c r="B19" s="34" t="s">
        <v>659</v>
      </c>
      <c r="C19" s="79" t="s">
        <v>695</v>
      </c>
      <c r="D19" s="59"/>
    </row>
    <row r="20" spans="1:4" ht="15.75" customHeight="1" x14ac:dyDescent="0.15">
      <c r="A20" s="70" t="s">
        <v>670</v>
      </c>
      <c r="B20" s="59"/>
      <c r="C20" s="59"/>
      <c r="D20" s="59"/>
    </row>
    <row r="21" spans="1:4" ht="15.75" customHeight="1" x14ac:dyDescent="0.15">
      <c r="A21" s="11" t="b">
        <v>0</v>
      </c>
      <c r="B21" s="34" t="s">
        <v>661</v>
      </c>
      <c r="C21" s="79" t="s">
        <v>696</v>
      </c>
      <c r="D21" s="59"/>
    </row>
    <row r="22" spans="1:4" ht="15.75" customHeight="1" x14ac:dyDescent="0.15">
      <c r="A22" s="70" t="s">
        <v>675</v>
      </c>
      <c r="B22" s="59"/>
      <c r="C22" s="59"/>
      <c r="D22" s="59"/>
    </row>
    <row r="23" spans="1:4" ht="15.75" customHeight="1" x14ac:dyDescent="0.15">
      <c r="A23" s="11" t="b">
        <v>0</v>
      </c>
      <c r="B23" s="34" t="s">
        <v>663</v>
      </c>
      <c r="C23" s="79" t="s">
        <v>697</v>
      </c>
      <c r="D23" s="59"/>
    </row>
    <row r="24" spans="1:4" ht="15.75" customHeight="1" x14ac:dyDescent="0.15">
      <c r="A24" s="70" t="s">
        <v>533</v>
      </c>
      <c r="B24" s="59"/>
      <c r="C24" s="59"/>
      <c r="D24" s="59"/>
    </row>
    <row r="25" spans="1:4" ht="15.75" customHeight="1" x14ac:dyDescent="0.15">
      <c r="A25" s="11" t="b">
        <v>0</v>
      </c>
      <c r="B25" s="34" t="s">
        <v>665</v>
      </c>
      <c r="C25" s="79" t="s">
        <v>698</v>
      </c>
      <c r="D25" s="59"/>
    </row>
    <row r="26" spans="1:4" ht="15.75" customHeight="1" x14ac:dyDescent="0.15">
      <c r="A26" s="70" t="s">
        <v>682</v>
      </c>
      <c r="B26" s="59"/>
      <c r="C26" s="59"/>
      <c r="D26" s="59"/>
    </row>
    <row r="27" spans="1:4" ht="15.75" customHeight="1" x14ac:dyDescent="0.15">
      <c r="A27" s="11" t="b">
        <v>0</v>
      </c>
      <c r="B27" s="34" t="s">
        <v>668</v>
      </c>
      <c r="C27" s="79" t="s">
        <v>699</v>
      </c>
      <c r="D27" s="59"/>
    </row>
  </sheetData>
  <mergeCells count="27">
    <mergeCell ref="A1:C1"/>
    <mergeCell ref="A2:D2"/>
    <mergeCell ref="C3:D3"/>
    <mergeCell ref="A4:D4"/>
    <mergeCell ref="C5:D5"/>
    <mergeCell ref="A6:D6"/>
    <mergeCell ref="C7:D7"/>
    <mergeCell ref="A8:D8"/>
    <mergeCell ref="C9:D9"/>
    <mergeCell ref="A10:D10"/>
    <mergeCell ref="C11:D11"/>
    <mergeCell ref="A12:D12"/>
    <mergeCell ref="C13:D13"/>
    <mergeCell ref="C14:D14"/>
    <mergeCell ref="A22:D22"/>
    <mergeCell ref="A15:D15"/>
    <mergeCell ref="C16:D16"/>
    <mergeCell ref="C17:D17"/>
    <mergeCell ref="A18:D18"/>
    <mergeCell ref="C19:D19"/>
    <mergeCell ref="A20:D20"/>
    <mergeCell ref="C21:D21"/>
    <mergeCell ref="C23:D23"/>
    <mergeCell ref="A24:D24"/>
    <mergeCell ref="C25:D25"/>
    <mergeCell ref="A26:D26"/>
    <mergeCell ref="C27:D27"/>
  </mergeCells>
  <hyperlinks>
    <hyperlink ref="B3" r:id="rId1" xr:uid="{00000000-0004-0000-0700-000000000000}"/>
    <hyperlink ref="B5" r:id="rId2" xr:uid="{00000000-0004-0000-0700-000001000000}"/>
    <hyperlink ref="B7" r:id="rId3" xr:uid="{00000000-0004-0000-0700-000002000000}"/>
    <hyperlink ref="B9" r:id="rId4" xr:uid="{00000000-0004-0000-0700-000003000000}"/>
    <hyperlink ref="B11" r:id="rId5" xr:uid="{00000000-0004-0000-0700-000004000000}"/>
    <hyperlink ref="B13" r:id="rId6" xr:uid="{00000000-0004-0000-0700-000005000000}"/>
    <hyperlink ref="B14" r:id="rId7" xr:uid="{00000000-0004-0000-0700-000006000000}"/>
    <hyperlink ref="B16" r:id="rId8" xr:uid="{00000000-0004-0000-0700-000007000000}"/>
    <hyperlink ref="B17" r:id="rId9" xr:uid="{00000000-0004-0000-0700-000008000000}"/>
    <hyperlink ref="B19" r:id="rId10" xr:uid="{00000000-0004-0000-0700-000009000000}"/>
    <hyperlink ref="B21" r:id="rId11" xr:uid="{00000000-0004-0000-0700-00000A000000}"/>
    <hyperlink ref="B23" r:id="rId12" xr:uid="{00000000-0004-0000-0700-00000B000000}"/>
    <hyperlink ref="B25" r:id="rId13" xr:uid="{00000000-0004-0000-0700-00000C000000}"/>
    <hyperlink ref="B27" r:id="rId14" xr:uid="{00000000-0004-0000-0700-00000D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12</vt:i4>
      </vt:variant>
    </vt:vector>
  </HeadingPairs>
  <TitlesOfParts>
    <vt:vector size="36" baseType="lpstr">
      <vt:lpstr>Intro</vt:lpstr>
      <vt:lpstr>Field Guide Pages</vt:lpstr>
      <vt:lpstr>Field Guide Pages - Hogwarts</vt:lpstr>
      <vt:lpstr>Field Guide Pages - Hogsmeade</vt:lpstr>
      <vt:lpstr>Field Guide Pages - Highlands</vt:lpstr>
      <vt:lpstr>Demiguise Statues</vt:lpstr>
      <vt:lpstr>Daedalian Keys</vt:lpstr>
      <vt:lpstr>Landing Platforms</vt:lpstr>
      <vt:lpstr>Astronomy Tables</vt:lpstr>
      <vt:lpstr>Balloons</vt:lpstr>
      <vt:lpstr>Merlin Trials</vt:lpstr>
      <vt:lpstr>Quests</vt:lpstr>
      <vt:lpstr>Butterflies</vt:lpstr>
      <vt:lpstr>Collection Chests</vt:lpstr>
      <vt:lpstr>Ancient Magic Hotspots</vt:lpstr>
      <vt:lpstr>Enemies</vt:lpstr>
      <vt:lpstr>Appearances</vt:lpstr>
      <vt:lpstr>Sheet17</vt:lpstr>
      <vt:lpstr>Conjurations</vt:lpstr>
      <vt:lpstr>Wand Handles</vt:lpstr>
      <vt:lpstr>Traits</vt:lpstr>
      <vt:lpstr>Brooms</vt:lpstr>
      <vt:lpstr>Beasts, Ingredients, Tools</vt:lpstr>
      <vt:lpstr>Resources</vt:lpstr>
      <vt:lpstr>AncientMagicHotspotProgress</vt:lpstr>
      <vt:lpstr>AstronomyTablesProgress</vt:lpstr>
      <vt:lpstr>BalloonsProgress</vt:lpstr>
      <vt:lpstr>ButterfliesProgress</vt:lpstr>
      <vt:lpstr>DaedalianKeyProgress</vt:lpstr>
      <vt:lpstr>DemiguiseStatueProgress</vt:lpstr>
      <vt:lpstr>HighlandsFieldGuide</vt:lpstr>
      <vt:lpstr>HogsmeadeFieldGuidePages</vt:lpstr>
      <vt:lpstr>HogwartsFieldGuidePages</vt:lpstr>
      <vt:lpstr>InfamousFoeProgress</vt:lpstr>
      <vt:lpstr>LandingPlatformsProgress</vt:lpstr>
      <vt:lpstr>MerlinTrialsProgress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Schneeberger</cp:lastModifiedBy>
  <dcterms:created xsi:type="dcterms:W3CDTF">2025-10-01T13:22:49Z</dcterms:created>
  <dcterms:modified xsi:type="dcterms:W3CDTF">2025-10-04T06:51:10Z</dcterms:modified>
</cp:coreProperties>
</file>