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za/Desktop/UFMG/ED/Códigos/metodos-ordenacao/documentacao/"/>
    </mc:Choice>
  </mc:AlternateContent>
  <xr:revisionPtr revIDLastSave="0" documentId="13_ncr:1_{014F89FD-72FF-684A-961F-7AD3A079A216}" xr6:coauthVersionLast="46" xr6:coauthVersionMax="46" xr10:uidLastSave="{00000000-0000-0000-0000-000000000000}"/>
  <bookViews>
    <workbookView xWindow="0" yWindow="460" windowWidth="33600" windowHeight="19260" xr2:uid="{7CAB6B71-BF54-0D49-9AB0-E778D22D340F}"/>
  </bookViews>
  <sheets>
    <sheet name="Arquivo Crescente" sheetId="2" r:id="rId1"/>
    <sheet name="Arquivo Crescente S Insercao" sheetId="5" r:id="rId2"/>
    <sheet name="Arquivo Decrescente" sheetId="3" r:id="rId3"/>
    <sheet name="Arquivo Aleatório" sheetId="4" r:id="rId4"/>
    <sheet name="Arquivo Aleatório S Insercao" sheetId="6" r:id="rId5"/>
    <sheet name="Comparação Métodos x Arquiv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7" l="1"/>
  <c r="G46" i="7"/>
  <c r="F46" i="7"/>
  <c r="H37" i="7"/>
  <c r="G37" i="7"/>
  <c r="F37" i="7"/>
  <c r="H28" i="7"/>
  <c r="G28" i="7"/>
  <c r="F28" i="7"/>
  <c r="H19" i="7"/>
  <c r="G19" i="7"/>
  <c r="F19" i="7"/>
  <c r="H10" i="7"/>
  <c r="G10" i="7"/>
  <c r="F10" i="7"/>
  <c r="F39" i="6"/>
  <c r="F38" i="6"/>
  <c r="F35" i="6"/>
  <c r="F34" i="6"/>
  <c r="F31" i="6"/>
  <c r="F30" i="6"/>
  <c r="F27" i="6"/>
  <c r="F26" i="6"/>
  <c r="AC22" i="6"/>
  <c r="F33" i="6" s="1"/>
  <c r="W22" i="6"/>
  <c r="AC21" i="6"/>
  <c r="F32" i="6" s="1"/>
  <c r="W21" i="6"/>
  <c r="AC20" i="6"/>
  <c r="W20" i="6"/>
  <c r="AC19" i="6"/>
  <c r="W19" i="6"/>
  <c r="AC18" i="6"/>
  <c r="F29" i="6" s="1"/>
  <c r="W18" i="6"/>
  <c r="AC17" i="6"/>
  <c r="F28" i="6" s="1"/>
  <c r="W17" i="6"/>
  <c r="F12" i="6" s="1"/>
  <c r="F17" i="6"/>
  <c r="AC16" i="6"/>
  <c r="W16" i="6"/>
  <c r="F11" i="6" s="1"/>
  <c r="F16" i="6"/>
  <c r="AC15" i="6"/>
  <c r="W15" i="6"/>
  <c r="F15" i="6"/>
  <c r="F14" i="6"/>
  <c r="F13" i="6"/>
  <c r="AI11" i="6"/>
  <c r="F41" i="6" s="1"/>
  <c r="AC11" i="6"/>
  <c r="F25" i="6" s="1"/>
  <c r="V11" i="6"/>
  <c r="U11" i="6"/>
  <c r="T11" i="6"/>
  <c r="W11" i="6" s="1"/>
  <c r="F9" i="6" s="1"/>
  <c r="AI10" i="6"/>
  <c r="F40" i="6" s="1"/>
  <c r="AC10" i="6"/>
  <c r="F24" i="6" s="1"/>
  <c r="W10" i="6"/>
  <c r="F8" i="6" s="1"/>
  <c r="F10" i="6"/>
  <c r="AI9" i="6"/>
  <c r="AC9" i="6"/>
  <c r="F23" i="6" s="1"/>
  <c r="W9" i="6"/>
  <c r="F7" i="6" s="1"/>
  <c r="AI8" i="6"/>
  <c r="AC8" i="6"/>
  <c r="F22" i="6" s="1"/>
  <c r="W8" i="6"/>
  <c r="F6" i="6" s="1"/>
  <c r="AI7" i="6"/>
  <c r="F37" i="6" s="1"/>
  <c r="AC7" i="6"/>
  <c r="F21" i="6" s="1"/>
  <c r="W7" i="6"/>
  <c r="F5" i="6" s="1"/>
  <c r="AI6" i="6"/>
  <c r="F36" i="6" s="1"/>
  <c r="AC6" i="6"/>
  <c r="F20" i="6" s="1"/>
  <c r="W6" i="6"/>
  <c r="F4" i="6" s="1"/>
  <c r="AI5" i="6"/>
  <c r="AC5" i="6"/>
  <c r="F19" i="6" s="1"/>
  <c r="W5" i="6"/>
  <c r="F3" i="6" s="1"/>
  <c r="AI4" i="6"/>
  <c r="AC4" i="6"/>
  <c r="F18" i="6" s="1"/>
  <c r="W4" i="6"/>
  <c r="F2" i="6" s="1"/>
  <c r="F31" i="5"/>
  <c r="F30" i="5"/>
  <c r="F27" i="5"/>
  <c r="F26" i="5"/>
  <c r="AC22" i="5"/>
  <c r="F33" i="5" s="1"/>
  <c r="W22" i="5"/>
  <c r="AC21" i="5"/>
  <c r="F32" i="5" s="1"/>
  <c r="W21" i="5"/>
  <c r="AC20" i="5"/>
  <c r="W20" i="5"/>
  <c r="AC19" i="5"/>
  <c r="W19" i="5"/>
  <c r="AC18" i="5"/>
  <c r="F29" i="5" s="1"/>
  <c r="W18" i="5"/>
  <c r="AC17" i="5"/>
  <c r="F28" i="5" s="1"/>
  <c r="W17" i="5"/>
  <c r="F12" i="5" s="1"/>
  <c r="F17" i="5"/>
  <c r="AC16" i="5"/>
  <c r="W16" i="5"/>
  <c r="F11" i="5" s="1"/>
  <c r="F16" i="5"/>
  <c r="AC15" i="5"/>
  <c r="W15" i="5"/>
  <c r="F15" i="5"/>
  <c r="F14" i="5"/>
  <c r="F13" i="5"/>
  <c r="AI11" i="5"/>
  <c r="F41" i="5" s="1"/>
  <c r="AC11" i="5"/>
  <c r="F25" i="5" s="1"/>
  <c r="W11" i="5"/>
  <c r="T11" i="5"/>
  <c r="AI10" i="5"/>
  <c r="F40" i="5" s="1"/>
  <c r="AC10" i="5"/>
  <c r="F24" i="5" s="1"/>
  <c r="V10" i="5"/>
  <c r="U10" i="5"/>
  <c r="T10" i="5"/>
  <c r="W10" i="5" s="1"/>
  <c r="F8" i="5" s="1"/>
  <c r="F10" i="5"/>
  <c r="AI9" i="5"/>
  <c r="F39" i="5" s="1"/>
  <c r="AC9" i="5"/>
  <c r="F23" i="5" s="1"/>
  <c r="W9" i="5"/>
  <c r="F7" i="5" s="1"/>
  <c r="F9" i="5"/>
  <c r="AI8" i="5"/>
  <c r="F38" i="5" s="1"/>
  <c r="AC8" i="5"/>
  <c r="F22" i="5" s="1"/>
  <c r="W8" i="5"/>
  <c r="F6" i="5" s="1"/>
  <c r="AI7" i="5"/>
  <c r="F37" i="5" s="1"/>
  <c r="AC7" i="5"/>
  <c r="F21" i="5" s="1"/>
  <c r="W7" i="5"/>
  <c r="F5" i="5" s="1"/>
  <c r="AI6" i="5"/>
  <c r="F36" i="5" s="1"/>
  <c r="AC6" i="5"/>
  <c r="F20" i="5" s="1"/>
  <c r="W6" i="5"/>
  <c r="F4" i="5" s="1"/>
  <c r="AI5" i="5"/>
  <c r="F35" i="5" s="1"/>
  <c r="AC5" i="5"/>
  <c r="F19" i="5" s="1"/>
  <c r="W5" i="5"/>
  <c r="AI4" i="5"/>
  <c r="F34" i="5" s="1"/>
  <c r="AC4" i="5"/>
  <c r="F18" i="5" s="1"/>
  <c r="W4" i="5"/>
  <c r="F3" i="5"/>
  <c r="F2" i="5"/>
  <c r="AC22" i="2"/>
  <c r="AC21" i="2"/>
  <c r="AC20" i="2"/>
  <c r="F31" i="2" s="1"/>
  <c r="AC19" i="2"/>
  <c r="AC17" i="2"/>
  <c r="AC16" i="2"/>
  <c r="F27" i="2" s="1"/>
  <c r="AC15" i="2"/>
  <c r="F26" i="2" s="1"/>
  <c r="AC22" i="3"/>
  <c r="AC21" i="3"/>
  <c r="AC20" i="3"/>
  <c r="F31" i="3" s="1"/>
  <c r="AC19" i="3"/>
  <c r="F30" i="3" s="1"/>
  <c r="AC18" i="3"/>
  <c r="AC17" i="3"/>
  <c r="AC16" i="3"/>
  <c r="F27" i="3" s="1"/>
  <c r="AC15" i="3"/>
  <c r="AC22" i="4"/>
  <c r="F33" i="4" s="1"/>
  <c r="AC19" i="4"/>
  <c r="F30" i="4" s="1"/>
  <c r="AC18" i="4"/>
  <c r="F29" i="4" s="1"/>
  <c r="AC17" i="4"/>
  <c r="F28" i="4" s="1"/>
  <c r="AC16" i="4"/>
  <c r="F27" i="4" s="1"/>
  <c r="AC15" i="4"/>
  <c r="AC4" i="2"/>
  <c r="V11" i="4"/>
  <c r="U11" i="4"/>
  <c r="T11" i="4"/>
  <c r="W22" i="4"/>
  <c r="F17" i="4" s="1"/>
  <c r="AC21" i="4"/>
  <c r="F32" i="4" s="1"/>
  <c r="W21" i="4"/>
  <c r="F16" i="4" s="1"/>
  <c r="AC20" i="4"/>
  <c r="F31" i="4" s="1"/>
  <c r="W20" i="4"/>
  <c r="F15" i="4" s="1"/>
  <c r="W19" i="4"/>
  <c r="F14" i="4" s="1"/>
  <c r="W18" i="4"/>
  <c r="F13" i="4" s="1"/>
  <c r="W17" i="4"/>
  <c r="F12" i="4" s="1"/>
  <c r="W16" i="4"/>
  <c r="F11" i="4" s="1"/>
  <c r="F26" i="4"/>
  <c r="W15" i="4"/>
  <c r="F10" i="4" s="1"/>
  <c r="AI11" i="4"/>
  <c r="F41" i="4" s="1"/>
  <c r="AC11" i="4"/>
  <c r="F25" i="4" s="1"/>
  <c r="W11" i="4"/>
  <c r="F9" i="4" s="1"/>
  <c r="AI10" i="4"/>
  <c r="F40" i="4" s="1"/>
  <c r="AC10" i="4"/>
  <c r="F24" i="4" s="1"/>
  <c r="W10" i="4"/>
  <c r="F8" i="4" s="1"/>
  <c r="AI9" i="4"/>
  <c r="F39" i="4" s="1"/>
  <c r="AC9" i="4"/>
  <c r="F23" i="4" s="1"/>
  <c r="W9" i="4"/>
  <c r="F7" i="4" s="1"/>
  <c r="AI8" i="4"/>
  <c r="F38" i="4" s="1"/>
  <c r="AC8" i="4"/>
  <c r="F22" i="4" s="1"/>
  <c r="W8" i="4"/>
  <c r="F6" i="4" s="1"/>
  <c r="AI7" i="4"/>
  <c r="F37" i="4" s="1"/>
  <c r="AC7" i="4"/>
  <c r="F21" i="4" s="1"/>
  <c r="W7" i="4"/>
  <c r="F5" i="4" s="1"/>
  <c r="AI6" i="4"/>
  <c r="F36" i="4" s="1"/>
  <c r="AC6" i="4"/>
  <c r="F20" i="4" s="1"/>
  <c r="W6" i="4"/>
  <c r="F4" i="4" s="1"/>
  <c r="AI5" i="4"/>
  <c r="F35" i="4" s="1"/>
  <c r="AC5" i="4"/>
  <c r="F19" i="4" s="1"/>
  <c r="W5" i="4"/>
  <c r="F3" i="4" s="1"/>
  <c r="AI4" i="4"/>
  <c r="F34" i="4" s="1"/>
  <c r="AC4" i="4"/>
  <c r="F18" i="4" s="1"/>
  <c r="W4" i="4"/>
  <c r="F2" i="4" s="1"/>
  <c r="AI6" i="2"/>
  <c r="F36" i="2" s="1"/>
  <c r="AI5" i="2"/>
  <c r="AI4" i="2"/>
  <c r="F34" i="2" s="1"/>
  <c r="AI11" i="3"/>
  <c r="F41" i="3" s="1"/>
  <c r="AI10" i="3"/>
  <c r="F40" i="3" s="1"/>
  <c r="AI9" i="3"/>
  <c r="AI8" i="3"/>
  <c r="F38" i="3" s="1"/>
  <c r="AI7" i="3"/>
  <c r="F37" i="3" s="1"/>
  <c r="AI6" i="3"/>
  <c r="F36" i="3" s="1"/>
  <c r="AI5" i="3"/>
  <c r="F35" i="3"/>
  <c r="AI4" i="3"/>
  <c r="F34" i="3" s="1"/>
  <c r="W7" i="3"/>
  <c r="W6" i="3"/>
  <c r="W5" i="3"/>
  <c r="F3" i="3" s="1"/>
  <c r="W4" i="3"/>
  <c r="F2" i="3" s="1"/>
  <c r="AC11" i="3"/>
  <c r="F25" i="3" s="1"/>
  <c r="AC10" i="3"/>
  <c r="F24" i="3" s="1"/>
  <c r="AC9" i="3"/>
  <c r="F23" i="3" s="1"/>
  <c r="AC8" i="3"/>
  <c r="F22" i="3" s="1"/>
  <c r="AC7" i="3"/>
  <c r="F21" i="3" s="1"/>
  <c r="AC6" i="3"/>
  <c r="F20" i="3" s="1"/>
  <c r="AC5" i="3"/>
  <c r="F19" i="3" s="1"/>
  <c r="AC4" i="3"/>
  <c r="F18" i="3" s="1"/>
  <c r="W22" i="3"/>
  <c r="F17" i="3" s="1"/>
  <c r="W21" i="3"/>
  <c r="F16" i="3" s="1"/>
  <c r="F39" i="3"/>
  <c r="W20" i="3"/>
  <c r="F15" i="3" s="1"/>
  <c r="W19" i="3"/>
  <c r="F14" i="3" s="1"/>
  <c r="W18" i="3"/>
  <c r="F13" i="3" s="1"/>
  <c r="W17" i="3"/>
  <c r="F12" i="3" s="1"/>
  <c r="W16" i="3"/>
  <c r="F11" i="3" s="1"/>
  <c r="W15" i="3"/>
  <c r="F10" i="3" s="1"/>
  <c r="F33" i="3"/>
  <c r="W11" i="3"/>
  <c r="F9" i="3" s="1"/>
  <c r="F32" i="3"/>
  <c r="W10" i="3"/>
  <c r="F8" i="3" s="1"/>
  <c r="W9" i="3"/>
  <c r="F7" i="3" s="1"/>
  <c r="W8" i="3"/>
  <c r="F6" i="3" s="1"/>
  <c r="F29" i="3"/>
  <c r="F5" i="3"/>
  <c r="F28" i="3"/>
  <c r="F4" i="3"/>
  <c r="F26" i="3"/>
  <c r="AI9" i="2"/>
  <c r="F39" i="2" s="1"/>
  <c r="AI11" i="2"/>
  <c r="AI10" i="2"/>
  <c r="AI8" i="2"/>
  <c r="F38" i="2" s="1"/>
  <c r="AI7" i="2"/>
  <c r="F35" i="2"/>
  <c r="F32" i="2"/>
  <c r="F33" i="2"/>
  <c r="F30" i="2"/>
  <c r="AC18" i="2"/>
  <c r="F29" i="2" s="1"/>
  <c r="F28" i="2"/>
  <c r="AC11" i="2"/>
  <c r="AC10" i="2"/>
  <c r="AC9" i="2"/>
  <c r="F23" i="2" s="1"/>
  <c r="AC8" i="2"/>
  <c r="F22" i="2" s="1"/>
  <c r="AC7" i="2"/>
  <c r="F21" i="2" s="1"/>
  <c r="AC6" i="2"/>
  <c r="F20" i="2" s="1"/>
  <c r="AC5" i="2"/>
  <c r="F19" i="2" s="1"/>
  <c r="F18" i="2"/>
  <c r="W22" i="2"/>
  <c r="F17" i="2" s="1"/>
  <c r="W21" i="2"/>
  <c r="F16" i="2" s="1"/>
  <c r="W20" i="2"/>
  <c r="W18" i="2"/>
  <c r="F13" i="2" s="1"/>
  <c r="W17" i="2"/>
  <c r="F12" i="2" s="1"/>
  <c r="W16" i="2"/>
  <c r="W15" i="2"/>
  <c r="W11" i="2"/>
  <c r="F9" i="2" s="1"/>
  <c r="W10" i="2"/>
  <c r="W9" i="2"/>
  <c r="F7" i="2" s="1"/>
  <c r="W8" i="2"/>
  <c r="W7" i="2"/>
  <c r="F5" i="2" s="1"/>
  <c r="W6" i="2"/>
  <c r="W5" i="2"/>
  <c r="W4" i="2"/>
  <c r="F2" i="2" s="1"/>
  <c r="F37" i="2"/>
  <c r="F40" i="2"/>
  <c r="F41" i="2"/>
  <c r="F11" i="2"/>
  <c r="W19" i="2"/>
  <c r="F14" i="2" s="1"/>
  <c r="F15" i="2"/>
  <c r="F10" i="2"/>
  <c r="F3" i="2"/>
  <c r="F4" i="2"/>
  <c r="F6" i="2"/>
  <c r="F8" i="2"/>
  <c r="T11" i="2"/>
  <c r="V10" i="2"/>
  <c r="U10" i="2"/>
  <c r="T10" i="2"/>
  <c r="F25" i="2" l="1"/>
  <c r="F24" i="2"/>
</calcChain>
</file>

<file path=xl/sharedStrings.xml><?xml version="1.0" encoding="utf-8"?>
<sst xmlns="http://schemas.openxmlformats.org/spreadsheetml/2006/main" count="352" uniqueCount="15">
  <si>
    <t>Tamanho do arquivo de entrada</t>
  </si>
  <si>
    <t>Tempo de execução em segundos</t>
  </si>
  <si>
    <t>Método</t>
  </si>
  <si>
    <t>Insertion Sort</t>
  </si>
  <si>
    <t>Tempo</t>
  </si>
  <si>
    <t>Quick Sort</t>
  </si>
  <si>
    <t>Entrada</t>
  </si>
  <si>
    <t>Heap Sort</t>
  </si>
  <si>
    <t>Quick Sort Melhorado</t>
  </si>
  <si>
    <t>Shell</t>
  </si>
  <si>
    <t>Média</t>
  </si>
  <si>
    <t>Linhas</t>
  </si>
  <si>
    <t>Tempo Arq. Crescente</t>
  </si>
  <si>
    <t>Tempo Arq. Decrescente</t>
  </si>
  <si>
    <t>Tempo Arq. Aleatório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</si>
</sst>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Fill="1" applyBorder="1"/>
    <xf numFmtId="0" fontId="2" fillId="4" borderId="6" xfId="0" applyFont="1" applyFill="1" applyBorder="1"/>
    <xf numFmtId="164" fontId="0" fillId="0" borderId="1" xfId="0" applyNumberFormat="1" applyBorder="1"/>
    <xf numFmtId="164" fontId="2" fillId="0" borderId="7" xfId="0" applyNumberFormat="1" applyFont="1" applyBorder="1"/>
    <xf numFmtId="0" fontId="1" fillId="3" borderId="1" xfId="0" applyFont="1" applyFill="1" applyBorder="1"/>
    <xf numFmtId="0" fontId="0" fillId="3" borderId="6" xfId="0" applyFill="1" applyBorder="1"/>
    <xf numFmtId="164" fontId="0" fillId="0" borderId="6" xfId="0" applyNumberFormat="1" applyBorder="1"/>
    <xf numFmtId="0" fontId="3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164" fontId="0" fillId="5" borderId="6" xfId="0" applyNumberFormat="1" applyFill="1" applyBorder="1"/>
    <xf numFmtId="164" fontId="2" fillId="6" borderId="7" xfId="0" applyNumberFormat="1" applyFont="1" applyFill="1" applyBorder="1"/>
    <xf numFmtId="164" fontId="0" fillId="0" borderId="2" xfId="0" applyNumberFormat="1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Crescente'!$F$2:$F$9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0.24399999999999999</c:v>
                </c:pt>
                <c:pt idx="2">
                  <c:v>0.26733333333333337</c:v>
                </c:pt>
                <c:pt idx="3">
                  <c:v>0.44933333333333336</c:v>
                </c:pt>
                <c:pt idx="4">
                  <c:v>1.0153333333333332</c:v>
                </c:pt>
                <c:pt idx="5">
                  <c:v>19.654666666666667</c:v>
                </c:pt>
                <c:pt idx="6">
                  <c:v>78.025999999999996</c:v>
                </c:pt>
                <c:pt idx="7">
                  <c:v>310.10766666666672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9146-9081-4F34D1729DEF}"/>
            </c:ext>
          </c:extLst>
        </c:ser>
        <c:ser>
          <c:idx val="1"/>
          <c:order val="1"/>
          <c:tx>
            <c:strRef>
              <c:f>'Arquivo 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Crescente'!$F$10:$F$17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0.28533333333333338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5-9146-9081-4F34D1729DEF}"/>
            </c:ext>
          </c:extLst>
        </c:ser>
        <c:ser>
          <c:idx val="2"/>
          <c:order val="2"/>
          <c:tx>
            <c:strRef>
              <c:f>'Arquivo 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Crescente'!$F$18:$F$25</c:f>
              <c:numCache>
                <c:formatCode>0.000</c:formatCode>
                <c:ptCount val="8"/>
                <c:pt idx="0">
                  <c:v>0.19733333333333336</c:v>
                </c:pt>
                <c:pt idx="1">
                  <c:v>0.18699999999999997</c:v>
                </c:pt>
                <c:pt idx="2">
                  <c:v>0.23333333333333336</c:v>
                </c:pt>
                <c:pt idx="3">
                  <c:v>0.24866666666666667</c:v>
                </c:pt>
                <c:pt idx="4">
                  <c:v>0.27200000000000002</c:v>
                </c:pt>
                <c:pt idx="5">
                  <c:v>0.25566666666666665</c:v>
                </c:pt>
                <c:pt idx="6">
                  <c:v>0.30333333333333329</c:v>
                </c:pt>
                <c:pt idx="7">
                  <c:v>0.46633333333333332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5-9146-9081-4F34D1729DEF}"/>
            </c:ext>
          </c:extLst>
        </c:ser>
        <c:ser>
          <c:idx val="3"/>
          <c:order val="3"/>
          <c:tx>
            <c:strRef>
              <c:f>'Arquivo 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Crescente'!$F$26:$F$33</c:f>
              <c:numCache>
                <c:formatCode>0.000</c:formatCode>
                <c:ptCount val="8"/>
                <c:pt idx="0">
                  <c:v>0.20066666666666669</c:v>
                </c:pt>
                <c:pt idx="1">
                  <c:v>0.24166666666666667</c:v>
                </c:pt>
                <c:pt idx="2">
                  <c:v>0.24466666666666667</c:v>
                </c:pt>
                <c:pt idx="3">
                  <c:v>0.24833333333333332</c:v>
                </c:pt>
                <c:pt idx="4">
                  <c:v>0.25166666666666665</c:v>
                </c:pt>
                <c:pt idx="5">
                  <c:v>0.27799999999999997</c:v>
                </c:pt>
                <c:pt idx="6">
                  <c:v>0.29633333333333334</c:v>
                </c:pt>
                <c:pt idx="7">
                  <c:v>0.38866666666666666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4-4A42-9942-A02B9B997AB1}"/>
            </c:ext>
          </c:extLst>
        </c:ser>
        <c:ser>
          <c:idx val="4"/>
          <c:order val="4"/>
          <c:tx>
            <c:strRef>
              <c:f>'Arquivo 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Crescente'!$F$34:$F$41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A42-9942-A02B9B99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 </a:t>
            </a:r>
            <a:r>
              <a:rPr lang="en-US" sz="1400" b="1" i="0" u="none" strike="noStrike" baseline="0">
                <a:effectLst/>
              </a:rPr>
              <a:t>(SEM O MÉTODO DA INSERÇÃO)</a:t>
            </a:r>
            <a:r>
              <a:rPr lang="en-US" sz="1400" b="0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'Arquivo Crescente S Insercao'!$D$10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 S Insercao'!$A$2:$A$9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 S Insercao'!$F$10:$F$17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0.28533333333333338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2-3F4E-9B06-B7566AFB15FC}"/>
            </c:ext>
          </c:extLst>
        </c:ser>
        <c:ser>
          <c:idx val="2"/>
          <c:order val="1"/>
          <c:tx>
            <c:strRef>
              <c:f>'Arquivo Crescente S Insercao'!$D$18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Crescente S Insercao'!$F$18:$F$25</c:f>
              <c:numCache>
                <c:formatCode>0.000</c:formatCode>
                <c:ptCount val="8"/>
                <c:pt idx="0">
                  <c:v>0.19733333333333336</c:v>
                </c:pt>
                <c:pt idx="1">
                  <c:v>0.18699999999999997</c:v>
                </c:pt>
                <c:pt idx="2">
                  <c:v>0.23333333333333336</c:v>
                </c:pt>
                <c:pt idx="3">
                  <c:v>0.24866666666666667</c:v>
                </c:pt>
                <c:pt idx="4">
                  <c:v>0.27200000000000002</c:v>
                </c:pt>
                <c:pt idx="5">
                  <c:v>0.25566666666666665</c:v>
                </c:pt>
                <c:pt idx="6">
                  <c:v>0.30333333333333329</c:v>
                </c:pt>
                <c:pt idx="7">
                  <c:v>0.46633333333333332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2-3F4E-9B06-B7566AFB15FC}"/>
            </c:ext>
          </c:extLst>
        </c:ser>
        <c:ser>
          <c:idx val="3"/>
          <c:order val="2"/>
          <c:tx>
            <c:strRef>
              <c:f>'Arquivo Crescente S Insercao'!$D$26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Crescente S Insercao'!$F$26:$F$33</c:f>
              <c:numCache>
                <c:formatCode>0.000</c:formatCode>
                <c:ptCount val="8"/>
                <c:pt idx="0">
                  <c:v>0.20066666666666669</c:v>
                </c:pt>
                <c:pt idx="1">
                  <c:v>0.24166666666666667</c:v>
                </c:pt>
                <c:pt idx="2">
                  <c:v>0.24466666666666667</c:v>
                </c:pt>
                <c:pt idx="3">
                  <c:v>0.24833333333333332</c:v>
                </c:pt>
                <c:pt idx="4">
                  <c:v>0.25166666666666665</c:v>
                </c:pt>
                <c:pt idx="5">
                  <c:v>0.27799999999999997</c:v>
                </c:pt>
                <c:pt idx="6">
                  <c:v>0.29633333333333334</c:v>
                </c:pt>
                <c:pt idx="7">
                  <c:v>0.38866666666666666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2-3F4E-9B06-B7566AFB15FC}"/>
            </c:ext>
          </c:extLst>
        </c:ser>
        <c:ser>
          <c:idx val="4"/>
          <c:order val="3"/>
          <c:tx>
            <c:strRef>
              <c:f>'Arquivo Crescente S Insercao'!$D$34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Crescente S Insercao'!$F$34:$F$41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2-3F4E-9B06-B7566AFB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Decrescente'!$D$2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Decrescente'!$F$2:$F$9</c:f>
              <c:numCache>
                <c:formatCode>0.000</c:formatCode>
                <c:ptCount val="8"/>
                <c:pt idx="0">
                  <c:v>0.21266666666666667</c:v>
                </c:pt>
                <c:pt idx="1">
                  <c:v>0.223</c:v>
                </c:pt>
                <c:pt idx="2">
                  <c:v>0.22933333333333331</c:v>
                </c:pt>
                <c:pt idx="3">
                  <c:v>0.25833333333333336</c:v>
                </c:pt>
                <c:pt idx="4">
                  <c:v>0.26700000000000002</c:v>
                </c:pt>
                <c:pt idx="5">
                  <c:v>0.29199999999999998</c:v>
                </c:pt>
                <c:pt idx="6">
                  <c:v>0.34966666666666663</c:v>
                </c:pt>
                <c:pt idx="7">
                  <c:v>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414B-BCD1-E9F839FD33BF}"/>
            </c:ext>
          </c:extLst>
        </c:ser>
        <c:ser>
          <c:idx val="1"/>
          <c:order val="1"/>
          <c:tx>
            <c:strRef>
              <c:f>'Arquivo Decrescente'!$D$10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Decrescente'!$F$10:$F$17</c:f>
              <c:numCache>
                <c:formatCode>0.000</c:formatCode>
                <c:ptCount val="8"/>
                <c:pt idx="0">
                  <c:v>0.20133333333333336</c:v>
                </c:pt>
                <c:pt idx="1">
                  <c:v>0.218</c:v>
                </c:pt>
                <c:pt idx="2">
                  <c:v>0.23033333333333331</c:v>
                </c:pt>
                <c:pt idx="3">
                  <c:v>0.249</c:v>
                </c:pt>
                <c:pt idx="4">
                  <c:v>0.24866666666666667</c:v>
                </c:pt>
                <c:pt idx="5">
                  <c:v>0.25700000000000001</c:v>
                </c:pt>
                <c:pt idx="6">
                  <c:v>0.42166666666666669</c:v>
                </c:pt>
                <c:pt idx="7">
                  <c:v>0.51833333333333331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8-414B-BCD1-E9F839FD33BF}"/>
            </c:ext>
          </c:extLst>
        </c:ser>
        <c:ser>
          <c:idx val="2"/>
          <c:order val="2"/>
          <c:tx>
            <c:strRef>
              <c:f>'Arquivo Decrescente'!$D$18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Decrescente'!$F$18:$F$25</c:f>
              <c:numCache>
                <c:formatCode>0.000</c:formatCode>
                <c:ptCount val="8"/>
                <c:pt idx="0">
                  <c:v>0.18500000000000003</c:v>
                </c:pt>
                <c:pt idx="1">
                  <c:v>0.19899999999999998</c:v>
                </c:pt>
                <c:pt idx="2">
                  <c:v>0.25433333333333336</c:v>
                </c:pt>
                <c:pt idx="3">
                  <c:v>0.23900000000000002</c:v>
                </c:pt>
                <c:pt idx="4">
                  <c:v>0.26100000000000001</c:v>
                </c:pt>
                <c:pt idx="5">
                  <c:v>0.27233333333333332</c:v>
                </c:pt>
                <c:pt idx="6">
                  <c:v>0.29799999999999999</c:v>
                </c:pt>
                <c:pt idx="7">
                  <c:v>0.40066666666666667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8-414B-BCD1-E9F839FD33BF}"/>
            </c:ext>
          </c:extLst>
        </c:ser>
        <c:ser>
          <c:idx val="3"/>
          <c:order val="3"/>
          <c:tx>
            <c:strRef>
              <c:f>'Arquivo Decrescente'!$D$26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Decrescente'!$F$26:$F$33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0.23133333333333331</c:v>
                </c:pt>
                <c:pt idx="2">
                  <c:v>0.22966666666666669</c:v>
                </c:pt>
                <c:pt idx="3">
                  <c:v>0.24199999999999999</c:v>
                </c:pt>
                <c:pt idx="4">
                  <c:v>0.25666666666666665</c:v>
                </c:pt>
                <c:pt idx="5">
                  <c:v>0.29166666666666669</c:v>
                </c:pt>
                <c:pt idx="6">
                  <c:v>0.35533333333333328</c:v>
                </c:pt>
                <c:pt idx="7">
                  <c:v>0.44799999999999995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8-414B-BCD1-E9F839FD33BF}"/>
            </c:ext>
          </c:extLst>
        </c:ser>
        <c:ser>
          <c:idx val="4"/>
          <c:order val="4"/>
          <c:tx>
            <c:strRef>
              <c:f>'Arquivo Decrescente'!$D$34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Decrescente'!$F$34:$F$41</c:f>
              <c:numCache>
                <c:formatCode>0.000</c:formatCode>
                <c:ptCount val="8"/>
                <c:pt idx="0">
                  <c:v>0.25933333333333336</c:v>
                </c:pt>
                <c:pt idx="1">
                  <c:v>0.24233333333333332</c:v>
                </c:pt>
                <c:pt idx="2">
                  <c:v>0.24399999999999999</c:v>
                </c:pt>
                <c:pt idx="3">
                  <c:v>0.24266666666666667</c:v>
                </c:pt>
                <c:pt idx="4">
                  <c:v>0.26500000000000001</c:v>
                </c:pt>
                <c:pt idx="5">
                  <c:v>0.28899999999999998</c:v>
                </c:pt>
                <c:pt idx="6">
                  <c:v>0.33066666666666666</c:v>
                </c:pt>
                <c:pt idx="7">
                  <c:v>0.45966666666666667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8-414B-BCD1-E9F839FD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Aleatório'!$D$2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Aleatório'!$F$2:$F$9</c:f>
              <c:numCache>
                <c:formatCode>0.000</c:formatCode>
                <c:ptCount val="8"/>
                <c:pt idx="0">
                  <c:v>0.25433333333333336</c:v>
                </c:pt>
                <c:pt idx="1">
                  <c:v>0.2283333333333333</c:v>
                </c:pt>
                <c:pt idx="2">
                  <c:v>0.24433333333333332</c:v>
                </c:pt>
                <c:pt idx="3">
                  <c:v>0.307</c:v>
                </c:pt>
                <c:pt idx="4">
                  <c:v>0.69099999999999995</c:v>
                </c:pt>
                <c:pt idx="5">
                  <c:v>11.366</c:v>
                </c:pt>
                <c:pt idx="6">
                  <c:v>42.679666666666662</c:v>
                </c:pt>
                <c:pt idx="7">
                  <c:v>160.24766666666665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B-4942-AEE4-5AC697CA5506}"/>
            </c:ext>
          </c:extLst>
        </c:ser>
        <c:ser>
          <c:idx val="1"/>
          <c:order val="1"/>
          <c:tx>
            <c:strRef>
              <c:f>'Arquivo Aleatório'!$D$10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Aleatório'!$F$10:$F$17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B-4942-AEE4-5AC697CA5506}"/>
            </c:ext>
          </c:extLst>
        </c:ser>
        <c:ser>
          <c:idx val="2"/>
          <c:order val="2"/>
          <c:tx>
            <c:strRef>
              <c:f>'Arquivo Aleatório'!$D$18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Aleatório'!$F$18:$F$25</c:f>
              <c:numCache>
                <c:formatCode>0.000</c:formatCode>
                <c:ptCount val="8"/>
                <c:pt idx="0">
                  <c:v>0.21</c:v>
                </c:pt>
                <c:pt idx="1">
                  <c:v>0.22766666666666668</c:v>
                </c:pt>
                <c:pt idx="2">
                  <c:v>0.24299999999999999</c:v>
                </c:pt>
                <c:pt idx="3">
                  <c:v>0.25633333333333336</c:v>
                </c:pt>
                <c:pt idx="4">
                  <c:v>0.23699999999999999</c:v>
                </c:pt>
                <c:pt idx="5">
                  <c:v>0.26933333333333331</c:v>
                </c:pt>
                <c:pt idx="6">
                  <c:v>0.34200000000000003</c:v>
                </c:pt>
                <c:pt idx="7">
                  <c:v>0.46266666666666662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B-4942-AEE4-5AC697CA5506}"/>
            </c:ext>
          </c:extLst>
        </c:ser>
        <c:ser>
          <c:idx val="3"/>
          <c:order val="3"/>
          <c:tx>
            <c:strRef>
              <c:f>'Arquivo Aleatório'!$D$26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Aleatório'!$F$26:$F$33</c:f>
              <c:numCache>
                <c:formatCode>0.000</c:formatCode>
                <c:ptCount val="8"/>
                <c:pt idx="0">
                  <c:v>0.18433333333333332</c:v>
                </c:pt>
                <c:pt idx="1">
                  <c:v>0.19366666666666665</c:v>
                </c:pt>
                <c:pt idx="2">
                  <c:v>0.20633333333333334</c:v>
                </c:pt>
                <c:pt idx="3">
                  <c:v>0.20899999999999999</c:v>
                </c:pt>
                <c:pt idx="4">
                  <c:v>0.23833333333333331</c:v>
                </c:pt>
                <c:pt idx="5">
                  <c:v>0.252</c:v>
                </c:pt>
                <c:pt idx="6">
                  <c:v>0.33100000000000002</c:v>
                </c:pt>
                <c:pt idx="7">
                  <c:v>0.45333333333333331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B-4942-AEE4-5AC697CA5506}"/>
            </c:ext>
          </c:extLst>
        </c:ser>
        <c:ser>
          <c:idx val="4"/>
          <c:order val="4"/>
          <c:tx>
            <c:strRef>
              <c:f>'Arquivo Aleatório'!$D$34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Aleatório'!$F$34:$F$41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B-4942-AEE4-5AC697CA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Aleatório (SEM</a:t>
            </a:r>
            <a:r>
              <a:rPr lang="en-US" b="1" baseline="0"/>
              <a:t> O MÉTODO DA INSERÇÃO)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'Arquivo Aleatório S Insercao'!$D$10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 S Insercao'!$A$2:$A$9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 S Insercao'!$F$10:$F$17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0-124A-8053-F4EDAE901746}"/>
            </c:ext>
          </c:extLst>
        </c:ser>
        <c:ser>
          <c:idx val="2"/>
          <c:order val="1"/>
          <c:tx>
            <c:strRef>
              <c:f>'Arquivo Aleatório S Insercao'!$D$18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Aleatório S Insercao'!$F$18:$F$25</c:f>
              <c:numCache>
                <c:formatCode>0.000</c:formatCode>
                <c:ptCount val="8"/>
                <c:pt idx="0">
                  <c:v>0.21</c:v>
                </c:pt>
                <c:pt idx="1">
                  <c:v>0.22766666666666668</c:v>
                </c:pt>
                <c:pt idx="2">
                  <c:v>0.24299999999999999</c:v>
                </c:pt>
                <c:pt idx="3">
                  <c:v>0.25633333333333336</c:v>
                </c:pt>
                <c:pt idx="4">
                  <c:v>0.23699999999999999</c:v>
                </c:pt>
                <c:pt idx="5">
                  <c:v>0.26933333333333331</c:v>
                </c:pt>
                <c:pt idx="6">
                  <c:v>0.34200000000000003</c:v>
                </c:pt>
                <c:pt idx="7">
                  <c:v>0.46266666666666662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0-124A-8053-F4EDAE901746}"/>
            </c:ext>
          </c:extLst>
        </c:ser>
        <c:ser>
          <c:idx val="3"/>
          <c:order val="2"/>
          <c:tx>
            <c:strRef>
              <c:f>'Arquivo Aleatório S Insercao'!$D$26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Aleatório S Insercao'!$F$26:$F$33</c:f>
              <c:numCache>
                <c:formatCode>0.000</c:formatCode>
                <c:ptCount val="8"/>
                <c:pt idx="0">
                  <c:v>0.18433333333333332</c:v>
                </c:pt>
                <c:pt idx="1">
                  <c:v>0.19366666666666665</c:v>
                </c:pt>
                <c:pt idx="2">
                  <c:v>0.20633333333333334</c:v>
                </c:pt>
                <c:pt idx="3">
                  <c:v>0.20899999999999999</c:v>
                </c:pt>
                <c:pt idx="4">
                  <c:v>0.23833333333333331</c:v>
                </c:pt>
                <c:pt idx="5">
                  <c:v>0.252</c:v>
                </c:pt>
                <c:pt idx="6">
                  <c:v>0.33100000000000002</c:v>
                </c:pt>
                <c:pt idx="7">
                  <c:v>0.45333333333333331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0-124A-8053-F4EDAE901746}"/>
            </c:ext>
          </c:extLst>
        </c:ser>
        <c:ser>
          <c:idx val="4"/>
          <c:order val="3"/>
          <c:tx>
            <c:strRef>
              <c:f>'Arquivo Aleatório S Insercao'!$D$34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Aleatório S Insercao'!$F$34:$F$41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0-124A-8053-F4EDAE90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Métodos x Arquivos'!$F$1</c:f>
              <c:strCache>
                <c:ptCount val="1"/>
                <c:pt idx="0">
                  <c:v>Tempo Arq. Crescente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'Comparação Métodos x Arquivos'!$F$10</c:f>
              <c:numCache>
                <c:formatCode>0,000</c:formatCode>
                <c:ptCount val="1"/>
                <c:pt idx="0">
                  <c:v>51.245750000000008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9-CD40-82AD-C0830923167F}"/>
            </c:ext>
          </c:extLst>
        </c:ser>
        <c:ser>
          <c:idx val="1"/>
          <c:order val="1"/>
          <c:tx>
            <c:strRef>
              <c:f>'Comparação Métodos x Arquivos'!$G$1</c:f>
              <c:strCache>
                <c:ptCount val="1"/>
                <c:pt idx="0">
                  <c:v>Tempo Arq. Decrescente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'Comparação Métodos x Arquivos'!$G$10</c:f>
              <c:numCache>
                <c:formatCode>0,000</c:formatCode>
                <c:ptCount val="1"/>
                <c:pt idx="0">
                  <c:v>0.27916666666666667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9-CD40-82AD-C0830923167F}"/>
            </c:ext>
          </c:extLst>
        </c:ser>
        <c:ser>
          <c:idx val="2"/>
          <c:order val="2"/>
          <c:tx>
            <c:strRef>
              <c:f>'Comparação Métodos x Arquivos'!$H$1</c:f>
              <c:strCache>
                <c:ptCount val="1"/>
                <c:pt idx="0">
                  <c:v>Tempo Arq. Aleatório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'Comparação Métodos x Arquivos'!$H$10</c:f>
              <c:numCache>
                <c:formatCode>0,000</c:formatCode>
                <c:ptCount val="1"/>
                <c:pt idx="0">
                  <c:v>27.002291666666665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9-CD40-82AD-C0830923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FA95-823F-8649-BC02-11783146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74B73-7245-9348-AE57-7DBF7AE4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E6AD3-C83D-8147-A3E9-720D4DAF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4B558-DD7F-E64C-8120-61BE6680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14333-AD58-0145-8B36-B1D9D0B6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730249</xdr:colOff>
      <xdr:row>0</xdr:row>
      <xdr:rowOff>292100</xdr:rowOff>
    </xdr:from>
    <xdr:to>
      <xdr:col>15</xdr:col>
      <xdr:colOff>764116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1BD3-7E04-594E-9C91-9B2D0DC5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A9D-2A81-0D4C-9A7A-A9ED6CC55101}">
  <dimension ref="A1:AI41"/>
  <sheetViews>
    <sheetView tabSelected="1" zoomScaleNormal="100" workbookViewId="0">
      <selection activeCell="Q28" sqref="Q28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0.20166666666666666</v>
      </c>
      <c r="S2" s="14" t="s">
        <v>3</v>
      </c>
      <c r="T2" s="14"/>
      <c r="U2" s="14"/>
      <c r="V2" s="14"/>
      <c r="W2" s="14"/>
      <c r="Y2" s="19" t="s">
        <v>5</v>
      </c>
      <c r="Z2" s="20"/>
      <c r="AA2" s="20"/>
      <c r="AB2" s="20"/>
      <c r="AC2" s="21"/>
      <c r="AE2" s="14" t="s">
        <v>9</v>
      </c>
      <c r="AF2" s="14"/>
      <c r="AG2" s="14"/>
      <c r="AH2" s="14"/>
      <c r="AI2" s="14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0.24399999999999999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0.26733333333333337</v>
      </c>
      <c r="S4" s="11">
        <v>100</v>
      </c>
      <c r="T4" s="12">
        <v>0.216</v>
      </c>
      <c r="U4" s="12">
        <v>0.185</v>
      </c>
      <c r="V4" s="12">
        <v>0.20399999999999999</v>
      </c>
      <c r="W4" s="15">
        <f>SUM(T4:V4)/3</f>
        <v>0.20166666666666666</v>
      </c>
      <c r="Y4" s="7">
        <v>100</v>
      </c>
      <c r="Z4" s="12">
        <v>0.19600000000000001</v>
      </c>
      <c r="AA4" s="12">
        <v>0.20399999999999999</v>
      </c>
      <c r="AB4" s="12">
        <v>0.192</v>
      </c>
      <c r="AC4" s="17">
        <f>SUM(Z4:AB4)/3</f>
        <v>0.19733333333333336</v>
      </c>
      <c r="AE4" s="11">
        <v>100</v>
      </c>
      <c r="AF4" s="12">
        <v>0.22</v>
      </c>
      <c r="AG4" s="12">
        <v>0.25600000000000001</v>
      </c>
      <c r="AH4" s="12">
        <v>0.20699999999999999</v>
      </c>
      <c r="AI4" s="16">
        <f>SUM(AF4:AH4)/3</f>
        <v>0.22766666666666666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0.44933333333333336</v>
      </c>
      <c r="S5" s="3">
        <v>500</v>
      </c>
      <c r="T5" s="8">
        <v>0.22600000000000001</v>
      </c>
      <c r="U5" s="8">
        <v>0.23400000000000001</v>
      </c>
      <c r="V5" s="8">
        <v>0.27200000000000002</v>
      </c>
      <c r="W5" s="15">
        <f>SUM(T5:V5)/3</f>
        <v>0.24399999999999999</v>
      </c>
      <c r="Y5" s="7">
        <v>500</v>
      </c>
      <c r="Z5" s="8">
        <v>0.19400000000000001</v>
      </c>
      <c r="AA5" s="8">
        <v>0.192</v>
      </c>
      <c r="AB5" s="8">
        <v>0.17499999999999999</v>
      </c>
      <c r="AC5" s="17">
        <f>SUM(Z5:AB5)/3</f>
        <v>0.18699999999999997</v>
      </c>
      <c r="AE5" s="3">
        <v>500</v>
      </c>
      <c r="AF5" s="8">
        <v>0.252</v>
      </c>
      <c r="AG5" s="8">
        <v>0.27600000000000002</v>
      </c>
      <c r="AH5" s="8">
        <v>0.23300000000000001</v>
      </c>
      <c r="AI5" s="16">
        <f>SUM(AF5:AH5)/3</f>
        <v>0.25366666666666665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1.0153333333333332</v>
      </c>
      <c r="S6" s="3">
        <v>1000</v>
      </c>
      <c r="T6" s="8">
        <v>0.25700000000000001</v>
      </c>
      <c r="U6" s="8">
        <v>0.27900000000000003</v>
      </c>
      <c r="V6" s="8">
        <v>0.26600000000000001</v>
      </c>
      <c r="W6" s="15">
        <f>SUM(T6:V6)/3</f>
        <v>0.26733333333333337</v>
      </c>
      <c r="Y6" s="7">
        <v>1000</v>
      </c>
      <c r="Z6" s="8">
        <v>0.2</v>
      </c>
      <c r="AA6" s="8">
        <v>0.26700000000000002</v>
      </c>
      <c r="AB6" s="8">
        <v>0.23300000000000001</v>
      </c>
      <c r="AC6" s="17">
        <f>SUM(Z6:AB6)/3</f>
        <v>0.23333333333333336</v>
      </c>
      <c r="AE6" s="3">
        <v>1000</v>
      </c>
      <c r="AF6" s="8">
        <v>0.251</v>
      </c>
      <c r="AG6" s="8">
        <v>0.27300000000000002</v>
      </c>
      <c r="AH6" s="8">
        <v>0.249</v>
      </c>
      <c r="AI6" s="16">
        <f>SUM(AF6:AH6)/3</f>
        <v>0.25766666666666665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19.654666666666667</v>
      </c>
      <c r="S7" s="3">
        <v>5000</v>
      </c>
      <c r="T7" s="8">
        <v>0.42499999999999999</v>
      </c>
      <c r="U7" s="8">
        <v>0.46400000000000002</v>
      </c>
      <c r="V7" s="8">
        <v>0.45900000000000002</v>
      </c>
      <c r="W7" s="15">
        <f>SUM(T7:V7)/3</f>
        <v>0.44933333333333336</v>
      </c>
      <c r="Y7" s="7">
        <v>5000</v>
      </c>
      <c r="Z7" s="8">
        <v>0.27700000000000002</v>
      </c>
      <c r="AA7" s="8">
        <v>0.27</v>
      </c>
      <c r="AB7" s="8">
        <v>0.19900000000000001</v>
      </c>
      <c r="AC7" s="17">
        <f>SUM(Z7:AB7)/3</f>
        <v>0.24866666666666667</v>
      </c>
      <c r="AE7" s="3">
        <v>5000</v>
      </c>
      <c r="AF7" s="8">
        <v>0.27300000000000002</v>
      </c>
      <c r="AG7" s="8">
        <v>0.25800000000000001</v>
      </c>
      <c r="AH7" s="8">
        <v>0.27700000000000002</v>
      </c>
      <c r="AI7" s="16">
        <f>SUM(AF7:AH7)/3</f>
        <v>0.26933333333333337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78.025999999999996</v>
      </c>
      <c r="S8" s="3">
        <v>10000</v>
      </c>
      <c r="T8" s="8">
        <v>1.0049999999999999</v>
      </c>
      <c r="U8" s="8">
        <v>1.0309999999999999</v>
      </c>
      <c r="V8" s="8">
        <v>1.01</v>
      </c>
      <c r="W8" s="15">
        <f>SUM(T8:V8)/3</f>
        <v>1.0153333333333332</v>
      </c>
      <c r="Y8" s="7">
        <v>10000</v>
      </c>
      <c r="Z8" s="8">
        <v>0.23300000000000001</v>
      </c>
      <c r="AA8" s="8">
        <v>0.217</v>
      </c>
      <c r="AB8" s="8">
        <v>0.36599999999999999</v>
      </c>
      <c r="AC8" s="17">
        <f>SUM(Z8:AB8)/3</f>
        <v>0.27200000000000002</v>
      </c>
      <c r="AE8" s="3">
        <v>10000</v>
      </c>
      <c r="AF8" s="8">
        <v>0.26800000000000002</v>
      </c>
      <c r="AG8" s="8">
        <v>0.26400000000000001</v>
      </c>
      <c r="AH8" s="8">
        <v>0.28599999999999998</v>
      </c>
      <c r="AI8" s="16">
        <f>SUM(AF8:AH8)/3</f>
        <v>0.27266666666666667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310.10766666666672</v>
      </c>
      <c r="S9" s="3">
        <v>50000</v>
      </c>
      <c r="T9" s="8">
        <v>19.657</v>
      </c>
      <c r="U9" s="8">
        <v>19.622</v>
      </c>
      <c r="V9" s="8">
        <v>19.684999999999999</v>
      </c>
      <c r="W9" s="15">
        <f>SUM(T9:V9)/3</f>
        <v>19.654666666666667</v>
      </c>
      <c r="Y9" s="7">
        <v>50000</v>
      </c>
      <c r="Z9" s="8">
        <v>0.23599999999999999</v>
      </c>
      <c r="AA9" s="8">
        <v>0.28499999999999998</v>
      </c>
      <c r="AB9" s="8">
        <v>0.246</v>
      </c>
      <c r="AC9" s="17">
        <f>SUM(Z9:AB9)/3</f>
        <v>0.25566666666666665</v>
      </c>
      <c r="AE9" s="3">
        <v>50000</v>
      </c>
      <c r="AF9" s="8">
        <v>0.29099999999999998</v>
      </c>
      <c r="AG9" s="8">
        <v>0.27400000000000002</v>
      </c>
      <c r="AH9" s="8">
        <v>0.29499999999999998</v>
      </c>
      <c r="AI9" s="16">
        <f>SUM(AF9:AH9)/3</f>
        <v>0.28666666666666663</v>
      </c>
    </row>
    <row r="10" spans="1:35" x14ac:dyDescent="0.2">
      <c r="D10" s="2" t="s">
        <v>7</v>
      </c>
      <c r="E10" s="3">
        <v>100</v>
      </c>
      <c r="F10" s="6">
        <f>W15</f>
        <v>0.18800000000000003</v>
      </c>
      <c r="S10" s="3">
        <v>100000</v>
      </c>
      <c r="T10">
        <f>60+18.194</f>
        <v>78.194000000000003</v>
      </c>
      <c r="U10" s="8">
        <f>60+17.129</f>
        <v>77.129000000000005</v>
      </c>
      <c r="V10" s="8">
        <f>60+18.755</f>
        <v>78.754999999999995</v>
      </c>
      <c r="W10" s="15">
        <f>SUM(T10:V10)/3</f>
        <v>78.025999999999996</v>
      </c>
      <c r="Y10" s="7">
        <v>100000</v>
      </c>
      <c r="Z10" s="8">
        <v>0.27600000000000002</v>
      </c>
      <c r="AA10" s="8">
        <v>0.31900000000000001</v>
      </c>
      <c r="AB10" s="8">
        <v>0.315</v>
      </c>
      <c r="AC10" s="17">
        <f>SUM(Z10:AB10)/3</f>
        <v>0.30333333333333329</v>
      </c>
      <c r="AE10" s="3">
        <v>100000</v>
      </c>
      <c r="AF10" s="8">
        <v>0.36599999999999999</v>
      </c>
      <c r="AG10" s="8">
        <v>0.35899999999999999</v>
      </c>
      <c r="AH10" s="8">
        <v>0.36599999999999999</v>
      </c>
      <c r="AI10" s="16">
        <f>SUM(AF10:AH10)/3</f>
        <v>0.36366666666666664</v>
      </c>
    </row>
    <row r="11" spans="1:35" x14ac:dyDescent="0.2">
      <c r="D11" s="2" t="s">
        <v>7</v>
      </c>
      <c r="E11" s="3">
        <v>500</v>
      </c>
      <c r="F11" s="6">
        <f>W16</f>
        <v>0.22866666666666666</v>
      </c>
      <c r="S11" s="3">
        <v>200000</v>
      </c>
      <c r="T11" s="8">
        <f>300+10.177</f>
        <v>310.17700000000002</v>
      </c>
      <c r="U11" s="8">
        <v>310.41399999999999</v>
      </c>
      <c r="V11" s="8">
        <v>309.73200000000003</v>
      </c>
      <c r="W11" s="15">
        <f>SUM(T11:V11)/3</f>
        <v>310.10766666666672</v>
      </c>
      <c r="Y11" s="7">
        <v>200000</v>
      </c>
      <c r="Z11" s="9">
        <v>0.47799999999999998</v>
      </c>
      <c r="AA11" s="9">
        <v>0.46899999999999997</v>
      </c>
      <c r="AB11" s="9">
        <v>0.45200000000000001</v>
      </c>
      <c r="AC11" s="17">
        <f>SUM(Z11:AB11)/3</f>
        <v>0.46633333333333332</v>
      </c>
      <c r="AE11" s="3">
        <v>200000</v>
      </c>
      <c r="AF11" s="8">
        <v>0.45900000000000002</v>
      </c>
      <c r="AG11" s="8">
        <v>0.45</v>
      </c>
      <c r="AH11" s="8">
        <v>0.46</v>
      </c>
      <c r="AI11" s="16">
        <f>SUM(AF11:AH11)/3</f>
        <v>0.45633333333333331</v>
      </c>
    </row>
    <row r="12" spans="1:35" x14ac:dyDescent="0.2">
      <c r="D12" s="2" t="s">
        <v>7</v>
      </c>
      <c r="E12" s="3">
        <v>1000</v>
      </c>
      <c r="F12" s="6">
        <f>W17</f>
        <v>0.24933333333333332</v>
      </c>
    </row>
    <row r="13" spans="1:35" x14ac:dyDescent="0.2">
      <c r="D13" s="2" t="s">
        <v>7</v>
      </c>
      <c r="E13" s="3">
        <v>5000</v>
      </c>
      <c r="F13" s="6">
        <f>W18</f>
        <v>0.25033333333333335</v>
      </c>
      <c r="S13" s="14" t="s">
        <v>7</v>
      </c>
      <c r="T13" s="14"/>
      <c r="U13" s="14"/>
      <c r="V13" s="14"/>
      <c r="W13" s="14"/>
      <c r="Y13" s="14" t="s">
        <v>8</v>
      </c>
      <c r="Z13" s="14"/>
      <c r="AA13" s="14"/>
      <c r="AB13" s="14"/>
      <c r="AC13" s="14"/>
    </row>
    <row r="14" spans="1:35" x14ac:dyDescent="0.2">
      <c r="D14" s="2" t="s">
        <v>7</v>
      </c>
      <c r="E14" s="3">
        <v>10000</v>
      </c>
      <c r="F14" s="6">
        <f>W19</f>
        <v>0.28533333333333338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>W20</f>
        <v>0.33533333333333332</v>
      </c>
      <c r="S15" s="3">
        <v>100</v>
      </c>
      <c r="T15" s="8">
        <v>0.191</v>
      </c>
      <c r="U15" s="8">
        <v>0.19600000000000001</v>
      </c>
      <c r="V15" s="8">
        <v>0.17699999999999999</v>
      </c>
      <c r="W15" s="15">
        <f>SUM(T15:V15)/3</f>
        <v>0.18800000000000003</v>
      </c>
      <c r="Y15" s="11">
        <v>100</v>
      </c>
      <c r="Z15" s="8">
        <v>0.17100000000000001</v>
      </c>
      <c r="AA15" s="8">
        <v>0.23200000000000001</v>
      </c>
      <c r="AB15" s="8">
        <v>0.19900000000000001</v>
      </c>
      <c r="AC15" s="16">
        <f>SUM(Z15:AB15)/3</f>
        <v>0.20066666666666669</v>
      </c>
    </row>
    <row r="16" spans="1:35" x14ac:dyDescent="0.2">
      <c r="D16" s="2" t="s">
        <v>7</v>
      </c>
      <c r="E16" s="3">
        <v>100000</v>
      </c>
      <c r="F16" s="6">
        <f>W21</f>
        <v>0.38066666666666671</v>
      </c>
      <c r="S16" s="3">
        <v>500</v>
      </c>
      <c r="T16" s="8">
        <v>0.22700000000000001</v>
      </c>
      <c r="U16" s="8">
        <v>0.24299999999999999</v>
      </c>
      <c r="V16" s="8">
        <v>0.216</v>
      </c>
      <c r="W16" s="15">
        <f>SUM(T16:V16)/3</f>
        <v>0.22866666666666666</v>
      </c>
      <c r="Y16" s="3">
        <v>500</v>
      </c>
      <c r="Z16">
        <v>0.253</v>
      </c>
      <c r="AA16" s="12">
        <v>0.22500000000000001</v>
      </c>
      <c r="AB16" s="12">
        <v>0.247</v>
      </c>
      <c r="AC16" s="16">
        <f>SUM(Z16:AB16)/3</f>
        <v>0.24166666666666667</v>
      </c>
    </row>
    <row r="17" spans="4:29" x14ac:dyDescent="0.2">
      <c r="D17" s="2" t="s">
        <v>7</v>
      </c>
      <c r="E17" s="3">
        <v>200000</v>
      </c>
      <c r="F17" s="6">
        <f>W22</f>
        <v>0.54300000000000004</v>
      </c>
      <c r="S17" s="3">
        <v>1000</v>
      </c>
      <c r="T17" s="8">
        <v>0.27700000000000002</v>
      </c>
      <c r="U17" s="8">
        <v>0.25</v>
      </c>
      <c r="V17" s="8">
        <v>0.221</v>
      </c>
      <c r="W17" s="15">
        <f>SUM(T17:V17)/3</f>
        <v>0.24933333333333332</v>
      </c>
      <c r="Y17" s="3">
        <v>1000</v>
      </c>
      <c r="Z17" s="8">
        <v>0.26200000000000001</v>
      </c>
      <c r="AA17" s="8">
        <v>0.19700000000000001</v>
      </c>
      <c r="AB17" s="8">
        <v>0.27500000000000002</v>
      </c>
      <c r="AC17" s="16">
        <f>SUM(Z17:AB17)/3</f>
        <v>0.24466666666666667</v>
      </c>
    </row>
    <row r="18" spans="4:29" x14ac:dyDescent="0.2">
      <c r="D18" s="2" t="s">
        <v>5</v>
      </c>
      <c r="E18" s="3">
        <v>100</v>
      </c>
      <c r="F18" s="6">
        <f>AC4</f>
        <v>0.19733333333333336</v>
      </c>
      <c r="S18" s="3">
        <v>5000</v>
      </c>
      <c r="T18" s="8">
        <v>0.27400000000000002</v>
      </c>
      <c r="U18" s="8">
        <v>0.23799999999999999</v>
      </c>
      <c r="V18" s="8">
        <v>0.23899999999999999</v>
      </c>
      <c r="W18" s="15">
        <f>SUM(T18:V18)/3</f>
        <v>0.25033333333333335</v>
      </c>
      <c r="Y18" s="3">
        <v>5000</v>
      </c>
      <c r="Z18" s="8">
        <v>0.24099999999999999</v>
      </c>
      <c r="AA18" s="8">
        <v>0.253</v>
      </c>
      <c r="AB18" s="8">
        <v>0.251</v>
      </c>
      <c r="AC18" s="16">
        <f>SUM(Z18:AB18)/3</f>
        <v>0.24833333333333332</v>
      </c>
    </row>
    <row r="19" spans="4:29" x14ac:dyDescent="0.2">
      <c r="D19" s="2" t="s">
        <v>5</v>
      </c>
      <c r="E19" s="3">
        <v>500</v>
      </c>
      <c r="F19" s="6">
        <f>AC5</f>
        <v>0.18699999999999997</v>
      </c>
      <c r="S19" s="3">
        <v>10000</v>
      </c>
      <c r="T19" s="8">
        <v>0.29399999999999998</v>
      </c>
      <c r="U19" s="8">
        <v>0.248</v>
      </c>
      <c r="V19" s="8">
        <v>0.314</v>
      </c>
      <c r="W19" s="15">
        <f t="shared" ref="W16:W22" si="0">SUM(T19:V19)/3</f>
        <v>0.28533333333333338</v>
      </c>
      <c r="Y19" s="3">
        <v>10000</v>
      </c>
      <c r="Z19" s="8">
        <v>0.24099999999999999</v>
      </c>
      <c r="AA19" s="8">
        <v>0.28599999999999998</v>
      </c>
      <c r="AB19" s="8">
        <v>0.22800000000000001</v>
      </c>
      <c r="AC19" s="16">
        <f>SUM(Z19:AB19)/3</f>
        <v>0.25166666666666665</v>
      </c>
    </row>
    <row r="20" spans="4:29" x14ac:dyDescent="0.2">
      <c r="D20" s="2" t="s">
        <v>5</v>
      </c>
      <c r="E20" s="3">
        <v>1000</v>
      </c>
      <c r="F20" s="6">
        <f>AC6</f>
        <v>0.23333333333333336</v>
      </c>
      <c r="S20" s="3">
        <v>50000</v>
      </c>
      <c r="T20" s="8">
        <v>0.34599999999999997</v>
      </c>
      <c r="U20" s="8">
        <v>0.33700000000000002</v>
      </c>
      <c r="V20" s="8">
        <v>0.32300000000000001</v>
      </c>
      <c r="W20" s="15">
        <f>SUM(T20:V20)/3</f>
        <v>0.33533333333333332</v>
      </c>
      <c r="Y20" s="3">
        <v>50000</v>
      </c>
      <c r="Z20" s="8">
        <v>0.26400000000000001</v>
      </c>
      <c r="AA20" s="8">
        <v>0.30099999999999999</v>
      </c>
      <c r="AB20" s="8">
        <v>0.26900000000000002</v>
      </c>
      <c r="AC20" s="16">
        <f>SUM(Z20:AB20)/3</f>
        <v>0.27799999999999997</v>
      </c>
    </row>
    <row r="21" spans="4:29" x14ac:dyDescent="0.2">
      <c r="D21" s="2" t="s">
        <v>5</v>
      </c>
      <c r="E21" s="3">
        <v>5000</v>
      </c>
      <c r="F21" s="6">
        <f>AC7</f>
        <v>0.24866666666666667</v>
      </c>
      <c r="S21" s="3">
        <v>100000</v>
      </c>
      <c r="T21" s="8">
        <v>0.39100000000000001</v>
      </c>
      <c r="U21" s="8">
        <v>0.41699999999999998</v>
      </c>
      <c r="V21" s="8">
        <v>0.33400000000000002</v>
      </c>
      <c r="W21" s="15">
        <f>SUM(T21:V21)/3</f>
        <v>0.38066666666666671</v>
      </c>
      <c r="Y21" s="3">
        <v>100000</v>
      </c>
      <c r="Z21" s="8">
        <v>0.30599999999999999</v>
      </c>
      <c r="AA21" s="8">
        <v>0.26600000000000001</v>
      </c>
      <c r="AB21" s="8">
        <v>0.317</v>
      </c>
      <c r="AC21" s="16">
        <f>SUM(Z21:AB21)/3</f>
        <v>0.29633333333333334</v>
      </c>
    </row>
    <row r="22" spans="4:29" x14ac:dyDescent="0.2">
      <c r="D22" s="2" t="s">
        <v>5</v>
      </c>
      <c r="E22" s="3">
        <v>10000</v>
      </c>
      <c r="F22" s="6">
        <f>AC8</f>
        <v>0.27200000000000002</v>
      </c>
      <c r="S22" s="3">
        <v>200000</v>
      </c>
      <c r="T22" s="8">
        <v>0.54600000000000004</v>
      </c>
      <c r="U22" s="8">
        <v>0.54800000000000004</v>
      </c>
      <c r="V22" s="8">
        <v>0.53500000000000003</v>
      </c>
      <c r="W22" s="15">
        <f>SUM(T22:V22)/3</f>
        <v>0.54300000000000004</v>
      </c>
      <c r="Y22" s="3">
        <v>200000</v>
      </c>
      <c r="Z22" s="8">
        <v>0.38600000000000001</v>
      </c>
      <c r="AA22" s="8">
        <v>0.41599999999999998</v>
      </c>
      <c r="AB22" s="8">
        <v>0.36399999999999999</v>
      </c>
      <c r="AC22" s="16">
        <f>SUM(Z22:AB22)/3</f>
        <v>0.38866666666666666</v>
      </c>
    </row>
    <row r="23" spans="4:29" x14ac:dyDescent="0.2">
      <c r="D23" s="2" t="s">
        <v>5</v>
      </c>
      <c r="E23" s="3">
        <v>50000</v>
      </c>
      <c r="F23" s="6">
        <f>AC9</f>
        <v>0.25566666666666665</v>
      </c>
    </row>
    <row r="24" spans="4:29" x14ac:dyDescent="0.2">
      <c r="D24" s="2" t="s">
        <v>5</v>
      </c>
      <c r="E24" s="3">
        <v>100000</v>
      </c>
      <c r="F24" s="6">
        <f>AC10</f>
        <v>0.30333333333333329</v>
      </c>
    </row>
    <row r="25" spans="4:29" x14ac:dyDescent="0.2">
      <c r="D25" s="2" t="s">
        <v>5</v>
      </c>
      <c r="E25" s="3">
        <v>200000</v>
      </c>
      <c r="F25" s="6">
        <f>AC11</f>
        <v>0.46633333333333332</v>
      </c>
    </row>
    <row r="26" spans="4:29" x14ac:dyDescent="0.2">
      <c r="D26" s="2" t="s">
        <v>8</v>
      </c>
      <c r="E26" s="3">
        <v>100</v>
      </c>
      <c r="F26" s="6">
        <f>AC15</f>
        <v>0.20066666666666669</v>
      </c>
    </row>
    <row r="27" spans="4:29" x14ac:dyDescent="0.2">
      <c r="D27" s="2" t="s">
        <v>8</v>
      </c>
      <c r="E27" s="3">
        <v>500</v>
      </c>
      <c r="F27" s="6">
        <f>AC16</f>
        <v>0.24166666666666667</v>
      </c>
    </row>
    <row r="28" spans="4:29" x14ac:dyDescent="0.2">
      <c r="D28" s="2" t="s">
        <v>8</v>
      </c>
      <c r="E28" s="3">
        <v>1000</v>
      </c>
      <c r="F28" s="6">
        <f>AC17</f>
        <v>0.24466666666666667</v>
      </c>
    </row>
    <row r="29" spans="4:29" x14ac:dyDescent="0.2">
      <c r="D29" s="2" t="s">
        <v>8</v>
      </c>
      <c r="E29" s="3">
        <v>5000</v>
      </c>
      <c r="F29" s="6">
        <f>AC18</f>
        <v>0.24833333333333332</v>
      </c>
    </row>
    <row r="30" spans="4:29" x14ac:dyDescent="0.2">
      <c r="D30" s="2" t="s">
        <v>8</v>
      </c>
      <c r="E30" s="3">
        <v>10000</v>
      </c>
      <c r="F30" s="6">
        <f>AC19</f>
        <v>0.25166666666666665</v>
      </c>
    </row>
    <row r="31" spans="4:29" x14ac:dyDescent="0.2">
      <c r="D31" s="2" t="s">
        <v>8</v>
      </c>
      <c r="E31" s="3">
        <v>50000</v>
      </c>
      <c r="F31" s="6">
        <f>AC20</f>
        <v>0.27799999999999997</v>
      </c>
    </row>
    <row r="32" spans="4:29" x14ac:dyDescent="0.2">
      <c r="D32" s="2" t="s">
        <v>8</v>
      </c>
      <c r="E32" s="3">
        <v>100000</v>
      </c>
      <c r="F32" s="6">
        <f>AC21</f>
        <v>0.29633333333333334</v>
      </c>
    </row>
    <row r="33" spans="4:6" x14ac:dyDescent="0.2">
      <c r="D33" s="2" t="s">
        <v>8</v>
      </c>
      <c r="E33" s="3">
        <v>200000</v>
      </c>
      <c r="F33" s="6">
        <f>AC22</f>
        <v>0.38866666666666666</v>
      </c>
    </row>
    <row r="34" spans="4:6" x14ac:dyDescent="0.2">
      <c r="D34" s="2" t="s">
        <v>9</v>
      </c>
      <c r="E34" s="3">
        <v>100</v>
      </c>
      <c r="F34" s="6">
        <f>AI4</f>
        <v>0.22766666666666666</v>
      </c>
    </row>
    <row r="35" spans="4:6" x14ac:dyDescent="0.2">
      <c r="D35" s="2" t="s">
        <v>9</v>
      </c>
      <c r="E35" s="3">
        <v>500</v>
      </c>
      <c r="F35" s="6">
        <f>AI5</f>
        <v>0.25366666666666665</v>
      </c>
    </row>
    <row r="36" spans="4:6" x14ac:dyDescent="0.2">
      <c r="D36" s="2" t="s">
        <v>9</v>
      </c>
      <c r="E36" s="3">
        <v>1000</v>
      </c>
      <c r="F36" s="6">
        <f>AI6</f>
        <v>0.25766666666666665</v>
      </c>
    </row>
    <row r="37" spans="4:6" x14ac:dyDescent="0.2">
      <c r="D37" s="2" t="s">
        <v>9</v>
      </c>
      <c r="E37" s="3">
        <v>5000</v>
      </c>
      <c r="F37" s="6">
        <f>AI7</f>
        <v>0.26933333333333337</v>
      </c>
    </row>
    <row r="38" spans="4:6" x14ac:dyDescent="0.2">
      <c r="D38" s="2" t="s">
        <v>9</v>
      </c>
      <c r="E38" s="3">
        <v>10000</v>
      </c>
      <c r="F38" s="6">
        <f>AI8</f>
        <v>0.27266666666666667</v>
      </c>
    </row>
    <row r="39" spans="4:6" x14ac:dyDescent="0.2">
      <c r="D39" s="2" t="s">
        <v>9</v>
      </c>
      <c r="E39" s="3">
        <v>50000</v>
      </c>
      <c r="F39" s="6">
        <f>AI9</f>
        <v>0.28666666666666663</v>
      </c>
    </row>
    <row r="40" spans="4:6" x14ac:dyDescent="0.2">
      <c r="D40" s="2" t="s">
        <v>9</v>
      </c>
      <c r="E40" s="3">
        <v>100000</v>
      </c>
      <c r="F40" s="6">
        <f>AI10</f>
        <v>0.36366666666666664</v>
      </c>
    </row>
    <row r="41" spans="4:6" x14ac:dyDescent="0.2">
      <c r="D41" s="2" t="s">
        <v>9</v>
      </c>
      <c r="E41" s="3">
        <v>200000</v>
      </c>
      <c r="F41" s="6">
        <f>AI11</f>
        <v>0.45633333333333331</v>
      </c>
    </row>
  </sheetData>
  <mergeCells count="5">
    <mergeCell ref="S2:W2"/>
    <mergeCell ref="S13:W13"/>
    <mergeCell ref="Y2:AC2"/>
    <mergeCell ref="AE2:AI2"/>
    <mergeCell ref="Y13:A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9A03-A09E-9E43-9593-A2524601BF32}">
  <dimension ref="A1:AI41"/>
  <sheetViews>
    <sheetView zoomScaleNormal="100" workbookViewId="0">
      <selection activeCell="S33" sqref="S33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0.20166666666666666</v>
      </c>
      <c r="S2" s="14" t="s">
        <v>3</v>
      </c>
      <c r="T2" s="14"/>
      <c r="U2" s="14"/>
      <c r="V2" s="14"/>
      <c r="W2" s="14"/>
      <c r="Y2" s="19" t="s">
        <v>5</v>
      </c>
      <c r="Z2" s="20"/>
      <c r="AA2" s="20"/>
      <c r="AB2" s="20"/>
      <c r="AC2" s="21"/>
      <c r="AE2" s="14" t="s">
        <v>9</v>
      </c>
      <c r="AF2" s="14"/>
      <c r="AG2" s="14"/>
      <c r="AH2" s="14"/>
      <c r="AI2" s="14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0.24399999999999999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0.26733333333333337</v>
      </c>
      <c r="S4" s="11">
        <v>100</v>
      </c>
      <c r="T4" s="12">
        <v>0.216</v>
      </c>
      <c r="U4" s="12">
        <v>0.185</v>
      </c>
      <c r="V4" s="12">
        <v>0.20399999999999999</v>
      </c>
      <c r="W4" s="15">
        <f>SUM(T4:V4)/3</f>
        <v>0.20166666666666666</v>
      </c>
      <c r="Y4" s="7">
        <v>100</v>
      </c>
      <c r="Z4" s="12">
        <v>0.19600000000000001</v>
      </c>
      <c r="AA4" s="12">
        <v>0.20399999999999999</v>
      </c>
      <c r="AB4" s="12">
        <v>0.192</v>
      </c>
      <c r="AC4" s="17">
        <f>SUM(Z4:AB4)/3</f>
        <v>0.19733333333333336</v>
      </c>
      <c r="AE4" s="11">
        <v>100</v>
      </c>
      <c r="AF4" s="12">
        <v>0.22</v>
      </c>
      <c r="AG4" s="12">
        <v>0.25600000000000001</v>
      </c>
      <c r="AH4" s="12">
        <v>0.20699999999999999</v>
      </c>
      <c r="AI4" s="16">
        <f>SUM(AF4:AH4)/3</f>
        <v>0.22766666666666666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0.44933333333333336</v>
      </c>
      <c r="S5" s="3">
        <v>500</v>
      </c>
      <c r="T5" s="8">
        <v>0.22600000000000001</v>
      </c>
      <c r="U5" s="8">
        <v>0.23400000000000001</v>
      </c>
      <c r="V5" s="8">
        <v>0.27200000000000002</v>
      </c>
      <c r="W5" s="15">
        <f>SUM(T5:V5)/3</f>
        <v>0.24399999999999999</v>
      </c>
      <c r="Y5" s="7">
        <v>500</v>
      </c>
      <c r="Z5" s="8">
        <v>0.19400000000000001</v>
      </c>
      <c r="AA5" s="8">
        <v>0.192</v>
      </c>
      <c r="AB5" s="8">
        <v>0.17499999999999999</v>
      </c>
      <c r="AC5" s="17">
        <f>SUM(Z5:AB5)/3</f>
        <v>0.18699999999999997</v>
      </c>
      <c r="AE5" s="3">
        <v>500</v>
      </c>
      <c r="AF5" s="8">
        <v>0.252</v>
      </c>
      <c r="AG5" s="8">
        <v>0.27600000000000002</v>
      </c>
      <c r="AH5" s="8">
        <v>0.23300000000000001</v>
      </c>
      <c r="AI5" s="16">
        <f>SUM(AF5:AH5)/3</f>
        <v>0.25366666666666665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1.0153333333333332</v>
      </c>
      <c r="S6" s="3">
        <v>1000</v>
      </c>
      <c r="T6" s="8">
        <v>0.25700000000000001</v>
      </c>
      <c r="U6" s="8">
        <v>0.27900000000000003</v>
      </c>
      <c r="V6" s="8">
        <v>0.26600000000000001</v>
      </c>
      <c r="W6" s="15">
        <f>SUM(T6:V6)/3</f>
        <v>0.26733333333333337</v>
      </c>
      <c r="Y6" s="7">
        <v>1000</v>
      </c>
      <c r="Z6" s="8">
        <v>0.2</v>
      </c>
      <c r="AA6" s="8">
        <v>0.26700000000000002</v>
      </c>
      <c r="AB6" s="8">
        <v>0.23300000000000001</v>
      </c>
      <c r="AC6" s="17">
        <f>SUM(Z6:AB6)/3</f>
        <v>0.23333333333333336</v>
      </c>
      <c r="AE6" s="3">
        <v>1000</v>
      </c>
      <c r="AF6" s="8">
        <v>0.251</v>
      </c>
      <c r="AG6" s="8">
        <v>0.27300000000000002</v>
      </c>
      <c r="AH6" s="8">
        <v>0.249</v>
      </c>
      <c r="AI6" s="16">
        <f>SUM(AF6:AH6)/3</f>
        <v>0.25766666666666665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19.654666666666667</v>
      </c>
      <c r="S7" s="3">
        <v>5000</v>
      </c>
      <c r="T7" s="8">
        <v>0.42499999999999999</v>
      </c>
      <c r="U7" s="8">
        <v>0.46400000000000002</v>
      </c>
      <c r="V7" s="8">
        <v>0.45900000000000002</v>
      </c>
      <c r="W7" s="15">
        <f>SUM(T7:V7)/3</f>
        <v>0.44933333333333336</v>
      </c>
      <c r="Y7" s="7">
        <v>5000</v>
      </c>
      <c r="Z7" s="8">
        <v>0.27700000000000002</v>
      </c>
      <c r="AA7" s="8">
        <v>0.27</v>
      </c>
      <c r="AB7" s="8">
        <v>0.19900000000000001</v>
      </c>
      <c r="AC7" s="17">
        <f>SUM(Z7:AB7)/3</f>
        <v>0.24866666666666667</v>
      </c>
      <c r="AE7" s="3">
        <v>5000</v>
      </c>
      <c r="AF7" s="8">
        <v>0.27300000000000002</v>
      </c>
      <c r="AG7" s="8">
        <v>0.25800000000000001</v>
      </c>
      <c r="AH7" s="8">
        <v>0.27700000000000002</v>
      </c>
      <c r="AI7" s="16">
        <f>SUM(AF7:AH7)/3</f>
        <v>0.26933333333333337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78.025999999999996</v>
      </c>
      <c r="S8" s="3">
        <v>10000</v>
      </c>
      <c r="T8" s="8">
        <v>1.0049999999999999</v>
      </c>
      <c r="U8" s="8">
        <v>1.0309999999999999</v>
      </c>
      <c r="V8" s="8">
        <v>1.01</v>
      </c>
      <c r="W8" s="15">
        <f>SUM(T8:V8)/3</f>
        <v>1.0153333333333332</v>
      </c>
      <c r="Y8" s="7">
        <v>10000</v>
      </c>
      <c r="Z8" s="8">
        <v>0.23300000000000001</v>
      </c>
      <c r="AA8" s="8">
        <v>0.217</v>
      </c>
      <c r="AB8" s="8">
        <v>0.36599999999999999</v>
      </c>
      <c r="AC8" s="17">
        <f>SUM(Z8:AB8)/3</f>
        <v>0.27200000000000002</v>
      </c>
      <c r="AE8" s="3">
        <v>10000</v>
      </c>
      <c r="AF8" s="8">
        <v>0.26800000000000002</v>
      </c>
      <c r="AG8" s="8">
        <v>0.26400000000000001</v>
      </c>
      <c r="AH8" s="8">
        <v>0.28599999999999998</v>
      </c>
      <c r="AI8" s="16">
        <f>SUM(AF8:AH8)/3</f>
        <v>0.27266666666666667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310.10766666666672</v>
      </c>
      <c r="S9" s="3">
        <v>50000</v>
      </c>
      <c r="T9" s="8">
        <v>19.657</v>
      </c>
      <c r="U9" s="8">
        <v>19.622</v>
      </c>
      <c r="V9" s="8">
        <v>19.684999999999999</v>
      </c>
      <c r="W9" s="15">
        <f>SUM(T9:V9)/3</f>
        <v>19.654666666666667</v>
      </c>
      <c r="Y9" s="7">
        <v>50000</v>
      </c>
      <c r="Z9" s="8">
        <v>0.23599999999999999</v>
      </c>
      <c r="AA9" s="8">
        <v>0.28499999999999998</v>
      </c>
      <c r="AB9" s="8">
        <v>0.246</v>
      </c>
      <c r="AC9" s="17">
        <f>SUM(Z9:AB9)/3</f>
        <v>0.25566666666666665</v>
      </c>
      <c r="AE9" s="3">
        <v>50000</v>
      </c>
      <c r="AF9" s="8">
        <v>0.29099999999999998</v>
      </c>
      <c r="AG9" s="8">
        <v>0.27400000000000002</v>
      </c>
      <c r="AH9" s="8">
        <v>0.29499999999999998</v>
      </c>
      <c r="AI9" s="16">
        <f>SUM(AF9:AH9)/3</f>
        <v>0.28666666666666663</v>
      </c>
    </row>
    <row r="10" spans="1:35" x14ac:dyDescent="0.2">
      <c r="D10" s="2" t="s">
        <v>7</v>
      </c>
      <c r="E10" s="3">
        <v>100</v>
      </c>
      <c r="F10" s="6">
        <f>W15</f>
        <v>0.18800000000000003</v>
      </c>
      <c r="S10" s="3">
        <v>100000</v>
      </c>
      <c r="T10">
        <f>60+18.194</f>
        <v>78.194000000000003</v>
      </c>
      <c r="U10" s="8">
        <f>60+17.129</f>
        <v>77.129000000000005</v>
      </c>
      <c r="V10" s="8">
        <f>60+18.755</f>
        <v>78.754999999999995</v>
      </c>
      <c r="W10" s="15">
        <f>SUM(T10:V10)/3</f>
        <v>78.025999999999996</v>
      </c>
      <c r="Y10" s="7">
        <v>100000</v>
      </c>
      <c r="Z10" s="8">
        <v>0.27600000000000002</v>
      </c>
      <c r="AA10" s="8">
        <v>0.31900000000000001</v>
      </c>
      <c r="AB10" s="8">
        <v>0.315</v>
      </c>
      <c r="AC10" s="17">
        <f>SUM(Z10:AB10)/3</f>
        <v>0.30333333333333329</v>
      </c>
      <c r="AE10" s="3">
        <v>100000</v>
      </c>
      <c r="AF10" s="8">
        <v>0.36599999999999999</v>
      </c>
      <c r="AG10" s="8">
        <v>0.35899999999999999</v>
      </c>
      <c r="AH10" s="8">
        <v>0.36599999999999999</v>
      </c>
      <c r="AI10" s="16">
        <f>SUM(AF10:AH10)/3</f>
        <v>0.36366666666666664</v>
      </c>
    </row>
    <row r="11" spans="1:35" x14ac:dyDescent="0.2">
      <c r="D11" s="2" t="s">
        <v>7</v>
      </c>
      <c r="E11" s="3">
        <v>500</v>
      </c>
      <c r="F11" s="6">
        <f>W16</f>
        <v>0.22866666666666666</v>
      </c>
      <c r="S11" s="3">
        <v>200000</v>
      </c>
      <c r="T11" s="8">
        <f>300+10.177</f>
        <v>310.17700000000002</v>
      </c>
      <c r="U11" s="8">
        <v>310.41399999999999</v>
      </c>
      <c r="V11" s="8">
        <v>309.73200000000003</v>
      </c>
      <c r="W11" s="15">
        <f>SUM(T11:V11)/3</f>
        <v>310.10766666666672</v>
      </c>
      <c r="Y11" s="7">
        <v>200000</v>
      </c>
      <c r="Z11" s="9">
        <v>0.47799999999999998</v>
      </c>
      <c r="AA11" s="9">
        <v>0.46899999999999997</v>
      </c>
      <c r="AB11" s="9">
        <v>0.45200000000000001</v>
      </c>
      <c r="AC11" s="17">
        <f>SUM(Z11:AB11)/3</f>
        <v>0.46633333333333332</v>
      </c>
      <c r="AE11" s="3">
        <v>200000</v>
      </c>
      <c r="AF11" s="8">
        <v>0.45900000000000002</v>
      </c>
      <c r="AG11" s="8">
        <v>0.45</v>
      </c>
      <c r="AH11" s="8">
        <v>0.46</v>
      </c>
      <c r="AI11" s="16">
        <f>SUM(AF11:AH11)/3</f>
        <v>0.45633333333333331</v>
      </c>
    </row>
    <row r="12" spans="1:35" x14ac:dyDescent="0.2">
      <c r="D12" s="2" t="s">
        <v>7</v>
      </c>
      <c r="E12" s="3">
        <v>1000</v>
      </c>
      <c r="F12" s="6">
        <f>W17</f>
        <v>0.24933333333333332</v>
      </c>
    </row>
    <row r="13" spans="1:35" x14ac:dyDescent="0.2">
      <c r="D13" s="2" t="s">
        <v>7</v>
      </c>
      <c r="E13" s="3">
        <v>5000</v>
      </c>
      <c r="F13" s="6">
        <f>W18</f>
        <v>0.25033333333333335</v>
      </c>
      <c r="S13" s="14" t="s">
        <v>7</v>
      </c>
      <c r="T13" s="14"/>
      <c r="U13" s="14"/>
      <c r="V13" s="14"/>
      <c r="W13" s="14"/>
      <c r="Y13" s="14" t="s">
        <v>8</v>
      </c>
      <c r="Z13" s="14"/>
      <c r="AA13" s="14"/>
      <c r="AB13" s="14"/>
      <c r="AC13" s="14"/>
    </row>
    <row r="14" spans="1:35" x14ac:dyDescent="0.2">
      <c r="D14" s="2" t="s">
        <v>7</v>
      </c>
      <c r="E14" s="3">
        <v>10000</v>
      </c>
      <c r="F14" s="6">
        <f>W19</f>
        <v>0.28533333333333338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>W20</f>
        <v>0.33533333333333332</v>
      </c>
      <c r="S15" s="3">
        <v>100</v>
      </c>
      <c r="T15" s="8">
        <v>0.191</v>
      </c>
      <c r="U15" s="8">
        <v>0.19600000000000001</v>
      </c>
      <c r="V15" s="8">
        <v>0.17699999999999999</v>
      </c>
      <c r="W15" s="15">
        <f>SUM(T15:V15)/3</f>
        <v>0.18800000000000003</v>
      </c>
      <c r="Y15" s="11">
        <v>100</v>
      </c>
      <c r="Z15" s="8">
        <v>0.17100000000000001</v>
      </c>
      <c r="AA15" s="8">
        <v>0.23200000000000001</v>
      </c>
      <c r="AB15" s="8">
        <v>0.19900000000000001</v>
      </c>
      <c r="AC15" s="16">
        <f>SUM(Z15:AB15)/3</f>
        <v>0.20066666666666669</v>
      </c>
    </row>
    <row r="16" spans="1:35" x14ac:dyDescent="0.2">
      <c r="D16" s="2" t="s">
        <v>7</v>
      </c>
      <c r="E16" s="3">
        <v>100000</v>
      </c>
      <c r="F16" s="6">
        <f>W21</f>
        <v>0.38066666666666671</v>
      </c>
      <c r="S16" s="3">
        <v>500</v>
      </c>
      <c r="T16" s="8">
        <v>0.22700000000000001</v>
      </c>
      <c r="U16" s="8">
        <v>0.24299999999999999</v>
      </c>
      <c r="V16" s="8">
        <v>0.216</v>
      </c>
      <c r="W16" s="15">
        <f>SUM(T16:V16)/3</f>
        <v>0.22866666666666666</v>
      </c>
      <c r="Y16" s="3">
        <v>500</v>
      </c>
      <c r="Z16">
        <v>0.253</v>
      </c>
      <c r="AA16" s="12">
        <v>0.22500000000000001</v>
      </c>
      <c r="AB16" s="12">
        <v>0.247</v>
      </c>
      <c r="AC16" s="16">
        <f>SUM(Z16:AB16)/3</f>
        <v>0.24166666666666667</v>
      </c>
    </row>
    <row r="17" spans="4:29" x14ac:dyDescent="0.2">
      <c r="D17" s="2" t="s">
        <v>7</v>
      </c>
      <c r="E17" s="3">
        <v>200000</v>
      </c>
      <c r="F17" s="6">
        <f>W22</f>
        <v>0.54300000000000004</v>
      </c>
      <c r="S17" s="3">
        <v>1000</v>
      </c>
      <c r="T17" s="8">
        <v>0.27700000000000002</v>
      </c>
      <c r="U17" s="8">
        <v>0.25</v>
      </c>
      <c r="V17" s="8">
        <v>0.221</v>
      </c>
      <c r="W17" s="15">
        <f>SUM(T17:V17)/3</f>
        <v>0.24933333333333332</v>
      </c>
      <c r="Y17" s="3">
        <v>1000</v>
      </c>
      <c r="Z17" s="8">
        <v>0.26200000000000001</v>
      </c>
      <c r="AA17" s="8">
        <v>0.19700000000000001</v>
      </c>
      <c r="AB17" s="8">
        <v>0.27500000000000002</v>
      </c>
      <c r="AC17" s="16">
        <f>SUM(Z17:AB17)/3</f>
        <v>0.24466666666666667</v>
      </c>
    </row>
    <row r="18" spans="4:29" x14ac:dyDescent="0.2">
      <c r="D18" s="2" t="s">
        <v>5</v>
      </c>
      <c r="E18" s="3">
        <v>100</v>
      </c>
      <c r="F18" s="6">
        <f>AC4</f>
        <v>0.19733333333333336</v>
      </c>
      <c r="S18" s="3">
        <v>5000</v>
      </c>
      <c r="T18" s="8">
        <v>0.27400000000000002</v>
      </c>
      <c r="U18" s="8">
        <v>0.23799999999999999</v>
      </c>
      <c r="V18" s="8">
        <v>0.23899999999999999</v>
      </c>
      <c r="W18" s="15">
        <f>SUM(T18:V18)/3</f>
        <v>0.25033333333333335</v>
      </c>
      <c r="Y18" s="3">
        <v>5000</v>
      </c>
      <c r="Z18" s="8">
        <v>0.24099999999999999</v>
      </c>
      <c r="AA18" s="8">
        <v>0.253</v>
      </c>
      <c r="AB18" s="8">
        <v>0.251</v>
      </c>
      <c r="AC18" s="16">
        <f>SUM(Z18:AB18)/3</f>
        <v>0.24833333333333332</v>
      </c>
    </row>
    <row r="19" spans="4:29" x14ac:dyDescent="0.2">
      <c r="D19" s="2" t="s">
        <v>5</v>
      </c>
      <c r="E19" s="3">
        <v>500</v>
      </c>
      <c r="F19" s="6">
        <f>AC5</f>
        <v>0.18699999999999997</v>
      </c>
      <c r="S19" s="3">
        <v>10000</v>
      </c>
      <c r="T19" s="8">
        <v>0.29399999999999998</v>
      </c>
      <c r="U19" s="8">
        <v>0.248</v>
      </c>
      <c r="V19" s="8">
        <v>0.314</v>
      </c>
      <c r="W19" s="15">
        <f t="shared" ref="W19" si="0">SUM(T19:V19)/3</f>
        <v>0.28533333333333338</v>
      </c>
      <c r="Y19" s="3">
        <v>10000</v>
      </c>
      <c r="Z19" s="8">
        <v>0.24099999999999999</v>
      </c>
      <c r="AA19" s="8">
        <v>0.28599999999999998</v>
      </c>
      <c r="AB19" s="8">
        <v>0.22800000000000001</v>
      </c>
      <c r="AC19" s="16">
        <f>SUM(Z19:AB19)/3</f>
        <v>0.25166666666666665</v>
      </c>
    </row>
    <row r="20" spans="4:29" x14ac:dyDescent="0.2">
      <c r="D20" s="2" t="s">
        <v>5</v>
      </c>
      <c r="E20" s="3">
        <v>1000</v>
      </c>
      <c r="F20" s="6">
        <f>AC6</f>
        <v>0.23333333333333336</v>
      </c>
      <c r="S20" s="3">
        <v>50000</v>
      </c>
      <c r="T20" s="8">
        <v>0.34599999999999997</v>
      </c>
      <c r="U20" s="8">
        <v>0.33700000000000002</v>
      </c>
      <c r="V20" s="8">
        <v>0.32300000000000001</v>
      </c>
      <c r="W20" s="15">
        <f>SUM(T20:V20)/3</f>
        <v>0.33533333333333332</v>
      </c>
      <c r="Y20" s="3">
        <v>50000</v>
      </c>
      <c r="Z20" s="8">
        <v>0.26400000000000001</v>
      </c>
      <c r="AA20" s="8">
        <v>0.30099999999999999</v>
      </c>
      <c r="AB20" s="8">
        <v>0.26900000000000002</v>
      </c>
      <c r="AC20" s="16">
        <f>SUM(Z20:AB20)/3</f>
        <v>0.27799999999999997</v>
      </c>
    </row>
    <row r="21" spans="4:29" x14ac:dyDescent="0.2">
      <c r="D21" s="2" t="s">
        <v>5</v>
      </c>
      <c r="E21" s="3">
        <v>5000</v>
      </c>
      <c r="F21" s="6">
        <f>AC7</f>
        <v>0.24866666666666667</v>
      </c>
      <c r="S21" s="3">
        <v>100000</v>
      </c>
      <c r="T21" s="8">
        <v>0.39100000000000001</v>
      </c>
      <c r="U21" s="8">
        <v>0.41699999999999998</v>
      </c>
      <c r="V21" s="8">
        <v>0.33400000000000002</v>
      </c>
      <c r="W21" s="15">
        <f>SUM(T21:V21)/3</f>
        <v>0.38066666666666671</v>
      </c>
      <c r="Y21" s="3">
        <v>100000</v>
      </c>
      <c r="Z21" s="8">
        <v>0.30599999999999999</v>
      </c>
      <c r="AA21" s="8">
        <v>0.26600000000000001</v>
      </c>
      <c r="AB21" s="8">
        <v>0.317</v>
      </c>
      <c r="AC21" s="16">
        <f>SUM(Z21:AB21)/3</f>
        <v>0.29633333333333334</v>
      </c>
    </row>
    <row r="22" spans="4:29" x14ac:dyDescent="0.2">
      <c r="D22" s="2" t="s">
        <v>5</v>
      </c>
      <c r="E22" s="3">
        <v>10000</v>
      </c>
      <c r="F22" s="6">
        <f>AC8</f>
        <v>0.27200000000000002</v>
      </c>
      <c r="S22" s="3">
        <v>200000</v>
      </c>
      <c r="T22" s="8">
        <v>0.54600000000000004</v>
      </c>
      <c r="U22" s="8">
        <v>0.54800000000000004</v>
      </c>
      <c r="V22" s="8">
        <v>0.53500000000000003</v>
      </c>
      <c r="W22" s="15">
        <f>SUM(T22:V22)/3</f>
        <v>0.54300000000000004</v>
      </c>
      <c r="Y22" s="3">
        <v>200000</v>
      </c>
      <c r="Z22" s="8">
        <v>0.38600000000000001</v>
      </c>
      <c r="AA22" s="8">
        <v>0.41599999999999998</v>
      </c>
      <c r="AB22" s="8">
        <v>0.36399999999999999</v>
      </c>
      <c r="AC22" s="16">
        <f>SUM(Z22:AB22)/3</f>
        <v>0.38866666666666666</v>
      </c>
    </row>
    <row r="23" spans="4:29" x14ac:dyDescent="0.2">
      <c r="D23" s="2" t="s">
        <v>5</v>
      </c>
      <c r="E23" s="3">
        <v>50000</v>
      </c>
      <c r="F23" s="6">
        <f>AC9</f>
        <v>0.25566666666666665</v>
      </c>
    </row>
    <row r="24" spans="4:29" x14ac:dyDescent="0.2">
      <c r="D24" s="2" t="s">
        <v>5</v>
      </c>
      <c r="E24" s="3">
        <v>100000</v>
      </c>
      <c r="F24" s="6">
        <f>AC10</f>
        <v>0.30333333333333329</v>
      </c>
    </row>
    <row r="25" spans="4:29" x14ac:dyDescent="0.2">
      <c r="D25" s="2" t="s">
        <v>5</v>
      </c>
      <c r="E25" s="3">
        <v>200000</v>
      </c>
      <c r="F25" s="6">
        <f>AC11</f>
        <v>0.46633333333333332</v>
      </c>
    </row>
    <row r="26" spans="4:29" x14ac:dyDescent="0.2">
      <c r="D26" s="2" t="s">
        <v>8</v>
      </c>
      <c r="E26" s="3">
        <v>100</v>
      </c>
      <c r="F26" s="6">
        <f>AC15</f>
        <v>0.20066666666666669</v>
      </c>
    </row>
    <row r="27" spans="4:29" x14ac:dyDescent="0.2">
      <c r="D27" s="2" t="s">
        <v>8</v>
      </c>
      <c r="E27" s="3">
        <v>500</v>
      </c>
      <c r="F27" s="6">
        <f>AC16</f>
        <v>0.24166666666666667</v>
      </c>
    </row>
    <row r="28" spans="4:29" x14ac:dyDescent="0.2">
      <c r="D28" s="2" t="s">
        <v>8</v>
      </c>
      <c r="E28" s="3">
        <v>1000</v>
      </c>
      <c r="F28" s="6">
        <f>AC17</f>
        <v>0.24466666666666667</v>
      </c>
    </row>
    <row r="29" spans="4:29" x14ac:dyDescent="0.2">
      <c r="D29" s="2" t="s">
        <v>8</v>
      </c>
      <c r="E29" s="3">
        <v>5000</v>
      </c>
      <c r="F29" s="6">
        <f>AC18</f>
        <v>0.24833333333333332</v>
      </c>
    </row>
    <row r="30" spans="4:29" x14ac:dyDescent="0.2">
      <c r="D30" s="2" t="s">
        <v>8</v>
      </c>
      <c r="E30" s="3">
        <v>10000</v>
      </c>
      <c r="F30" s="6">
        <f>AC19</f>
        <v>0.25166666666666665</v>
      </c>
    </row>
    <row r="31" spans="4:29" x14ac:dyDescent="0.2">
      <c r="D31" s="2" t="s">
        <v>8</v>
      </c>
      <c r="E31" s="3">
        <v>50000</v>
      </c>
      <c r="F31" s="6">
        <f>AC20</f>
        <v>0.27799999999999997</v>
      </c>
    </row>
    <row r="32" spans="4:29" x14ac:dyDescent="0.2">
      <c r="D32" s="2" t="s">
        <v>8</v>
      </c>
      <c r="E32" s="3">
        <v>100000</v>
      </c>
      <c r="F32" s="6">
        <f>AC21</f>
        <v>0.29633333333333334</v>
      </c>
    </row>
    <row r="33" spans="4:6" x14ac:dyDescent="0.2">
      <c r="D33" s="2" t="s">
        <v>8</v>
      </c>
      <c r="E33" s="3">
        <v>200000</v>
      </c>
      <c r="F33" s="6">
        <f>AC22</f>
        <v>0.38866666666666666</v>
      </c>
    </row>
    <row r="34" spans="4:6" x14ac:dyDescent="0.2">
      <c r="D34" s="2" t="s">
        <v>9</v>
      </c>
      <c r="E34" s="3">
        <v>100</v>
      </c>
      <c r="F34" s="6">
        <f>AI4</f>
        <v>0.22766666666666666</v>
      </c>
    </row>
    <row r="35" spans="4:6" x14ac:dyDescent="0.2">
      <c r="D35" s="2" t="s">
        <v>9</v>
      </c>
      <c r="E35" s="3">
        <v>500</v>
      </c>
      <c r="F35" s="6">
        <f>AI5</f>
        <v>0.25366666666666665</v>
      </c>
    </row>
    <row r="36" spans="4:6" x14ac:dyDescent="0.2">
      <c r="D36" s="2" t="s">
        <v>9</v>
      </c>
      <c r="E36" s="3">
        <v>1000</v>
      </c>
      <c r="F36" s="6">
        <f>AI6</f>
        <v>0.25766666666666665</v>
      </c>
    </row>
    <row r="37" spans="4:6" x14ac:dyDescent="0.2">
      <c r="D37" s="2" t="s">
        <v>9</v>
      </c>
      <c r="E37" s="3">
        <v>5000</v>
      </c>
      <c r="F37" s="6">
        <f>AI7</f>
        <v>0.26933333333333337</v>
      </c>
    </row>
    <row r="38" spans="4:6" x14ac:dyDescent="0.2">
      <c r="D38" s="2" t="s">
        <v>9</v>
      </c>
      <c r="E38" s="3">
        <v>10000</v>
      </c>
      <c r="F38" s="6">
        <f>AI8</f>
        <v>0.27266666666666667</v>
      </c>
    </row>
    <row r="39" spans="4:6" x14ac:dyDescent="0.2">
      <c r="D39" s="2" t="s">
        <v>9</v>
      </c>
      <c r="E39" s="3">
        <v>50000</v>
      </c>
      <c r="F39" s="6">
        <f>AI9</f>
        <v>0.28666666666666663</v>
      </c>
    </row>
    <row r="40" spans="4:6" x14ac:dyDescent="0.2">
      <c r="D40" s="2" t="s">
        <v>9</v>
      </c>
      <c r="E40" s="3">
        <v>100000</v>
      </c>
      <c r="F40" s="6">
        <f>AI10</f>
        <v>0.36366666666666664</v>
      </c>
    </row>
    <row r="41" spans="4:6" x14ac:dyDescent="0.2">
      <c r="D41" s="2" t="s">
        <v>9</v>
      </c>
      <c r="E41" s="3">
        <v>200000</v>
      </c>
      <c r="F41" s="6">
        <f>AI11</f>
        <v>0.45633333333333331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A285-5ED0-E445-B9D2-D4749240A154}">
  <dimension ref="A1:AI41"/>
  <sheetViews>
    <sheetView topLeftCell="D1" zoomScaleNormal="100" workbookViewId="0">
      <selection activeCell="P34" sqref="P34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0.21266666666666667</v>
      </c>
      <c r="S2" s="14" t="s">
        <v>3</v>
      </c>
      <c r="T2" s="14"/>
      <c r="U2" s="14"/>
      <c r="V2" s="14"/>
      <c r="W2" s="14"/>
      <c r="Y2" s="19" t="s">
        <v>5</v>
      </c>
      <c r="Z2" s="20"/>
      <c r="AA2" s="20"/>
      <c r="AB2" s="20"/>
      <c r="AC2" s="21"/>
      <c r="AE2" s="14" t="s">
        <v>9</v>
      </c>
      <c r="AF2" s="14"/>
      <c r="AG2" s="14"/>
      <c r="AH2" s="14"/>
      <c r="AI2" s="14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0.223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0.22933333333333331</v>
      </c>
      <c r="S4" s="11">
        <v>100</v>
      </c>
      <c r="T4" s="8">
        <v>0.21199999999999999</v>
      </c>
      <c r="U4" s="8">
        <v>0.20599999999999999</v>
      </c>
      <c r="V4" s="8">
        <v>0.22</v>
      </c>
      <c r="W4" s="15">
        <f>SUM(T4:V4)/3</f>
        <v>0.21266666666666667</v>
      </c>
      <c r="Y4" s="7">
        <v>100</v>
      </c>
      <c r="Z4" s="12">
        <v>0.222</v>
      </c>
      <c r="AA4" s="12">
        <v>0.16600000000000001</v>
      </c>
      <c r="AB4" s="12">
        <v>0.16700000000000001</v>
      </c>
      <c r="AC4" s="17">
        <f>SUM(Z4:AB4)/3</f>
        <v>0.18500000000000003</v>
      </c>
      <c r="AE4" s="11">
        <v>100</v>
      </c>
      <c r="AF4" s="8">
        <v>0.28599999999999998</v>
      </c>
      <c r="AG4" s="8">
        <v>0.25600000000000001</v>
      </c>
      <c r="AH4" s="8">
        <v>0.23599999999999999</v>
      </c>
      <c r="AI4" s="16">
        <f>SUM(AF4:AH4)/3</f>
        <v>0.25933333333333336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0.25833333333333336</v>
      </c>
      <c r="S5" s="3">
        <v>500</v>
      </c>
      <c r="T5" s="12">
        <v>0.20300000000000001</v>
      </c>
      <c r="U5" s="12">
        <v>0.22800000000000001</v>
      </c>
      <c r="V5" s="12">
        <v>0.23799999999999999</v>
      </c>
      <c r="W5" s="15">
        <f>SUM(T5:V5)/3</f>
        <v>0.223</v>
      </c>
      <c r="Y5" s="7">
        <v>500</v>
      </c>
      <c r="Z5" s="8">
        <v>0.17699999999999999</v>
      </c>
      <c r="AA5" s="8">
        <v>0.23499999999999999</v>
      </c>
      <c r="AB5" s="8">
        <v>0.185</v>
      </c>
      <c r="AC5" s="17">
        <f>SUM(Z5:AB5)/3</f>
        <v>0.19899999999999998</v>
      </c>
      <c r="AE5" s="3">
        <v>500</v>
      </c>
      <c r="AF5" s="8">
        <v>0.24199999999999999</v>
      </c>
      <c r="AG5" s="8">
        <v>0.254</v>
      </c>
      <c r="AH5" s="8">
        <v>0.23100000000000001</v>
      </c>
      <c r="AI5" s="16">
        <f>SUM(AF5:AH5)/3</f>
        <v>0.24233333333333332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0.26700000000000002</v>
      </c>
      <c r="S6" s="3">
        <v>1000</v>
      </c>
      <c r="T6" s="8">
        <v>0.221</v>
      </c>
      <c r="U6" s="8">
        <v>0.23200000000000001</v>
      </c>
      <c r="V6" s="8">
        <v>0.23499999999999999</v>
      </c>
      <c r="W6" s="15">
        <f>SUM(T6:V6)/3</f>
        <v>0.22933333333333331</v>
      </c>
      <c r="Y6" s="7">
        <v>1000</v>
      </c>
      <c r="Z6" s="8">
        <v>0.23</v>
      </c>
      <c r="AA6" s="8">
        <v>0.27200000000000002</v>
      </c>
      <c r="AB6" s="8">
        <v>0.26100000000000001</v>
      </c>
      <c r="AC6" s="17">
        <f>SUM(Z6:AB6)/3</f>
        <v>0.25433333333333336</v>
      </c>
      <c r="AE6" s="3">
        <v>1000</v>
      </c>
      <c r="AF6">
        <v>0.23499999999999999</v>
      </c>
      <c r="AG6">
        <v>0.248</v>
      </c>
      <c r="AH6">
        <v>0.249</v>
      </c>
      <c r="AI6" s="16">
        <f>SUM(AF6:AH6)/3</f>
        <v>0.24399999999999999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0.29199999999999998</v>
      </c>
      <c r="S7" s="3">
        <v>5000</v>
      </c>
      <c r="T7" s="12">
        <v>0.26200000000000001</v>
      </c>
      <c r="U7" s="12">
        <v>0.24299999999999999</v>
      </c>
      <c r="V7" s="12">
        <v>0.27</v>
      </c>
      <c r="W7" s="15">
        <f>SUM(T7:V7)/3</f>
        <v>0.25833333333333336</v>
      </c>
      <c r="Y7" s="7">
        <v>5000</v>
      </c>
      <c r="Z7" s="8">
        <v>0.27300000000000002</v>
      </c>
      <c r="AA7" s="8">
        <v>0.20300000000000001</v>
      </c>
      <c r="AB7" s="8">
        <v>0.24099999999999999</v>
      </c>
      <c r="AC7" s="17">
        <f>SUM(Z7:AB7)/3</f>
        <v>0.23900000000000002</v>
      </c>
      <c r="AE7" s="3">
        <v>5000</v>
      </c>
      <c r="AF7" s="8">
        <v>0.247</v>
      </c>
      <c r="AG7" s="8">
        <v>0.249</v>
      </c>
      <c r="AH7" s="8">
        <v>0.23200000000000001</v>
      </c>
      <c r="AI7" s="16">
        <f>SUM(AF7:AH7)/3</f>
        <v>0.24266666666666667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0.34966666666666663</v>
      </c>
      <c r="S8" s="3">
        <v>10000</v>
      </c>
      <c r="T8" s="12">
        <v>0.26600000000000001</v>
      </c>
      <c r="U8" s="12">
        <v>0.25600000000000001</v>
      </c>
      <c r="V8" s="12">
        <v>0.27900000000000003</v>
      </c>
      <c r="W8" s="15">
        <f>SUM(T8:V8)/3</f>
        <v>0.26700000000000002</v>
      </c>
      <c r="Y8" s="7">
        <v>10000</v>
      </c>
      <c r="Z8" s="8">
        <v>0.28100000000000003</v>
      </c>
      <c r="AA8" s="8">
        <v>0.248</v>
      </c>
      <c r="AB8" s="8">
        <v>0.254</v>
      </c>
      <c r="AC8" s="17">
        <f>SUM(Z8:AB8)/3</f>
        <v>0.26100000000000001</v>
      </c>
      <c r="AE8" s="3">
        <v>10000</v>
      </c>
      <c r="AF8" s="12">
        <v>0.27700000000000002</v>
      </c>
      <c r="AG8" s="12">
        <v>0.29699999999999999</v>
      </c>
      <c r="AH8" s="12">
        <v>0.221</v>
      </c>
      <c r="AI8" s="16">
        <f>SUM(AF8:AH8)/3</f>
        <v>0.26500000000000001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0.40133333333333338</v>
      </c>
      <c r="S9" s="3">
        <v>50000</v>
      </c>
      <c r="T9" s="8">
        <v>0.313</v>
      </c>
      <c r="U9" s="8">
        <v>0.25</v>
      </c>
      <c r="V9" s="8">
        <v>0.313</v>
      </c>
      <c r="W9" s="15">
        <f>SUM(T9:V9)/3</f>
        <v>0.29199999999999998</v>
      </c>
      <c r="Y9" s="7">
        <v>50000</v>
      </c>
      <c r="Z9" s="8">
        <v>0.30499999999999999</v>
      </c>
      <c r="AA9" s="8">
        <v>0.21</v>
      </c>
      <c r="AB9" s="8">
        <v>0.30199999999999999</v>
      </c>
      <c r="AC9" s="17">
        <f>SUM(Z9:AB9)/3</f>
        <v>0.27233333333333332</v>
      </c>
      <c r="AE9" s="3">
        <v>50000</v>
      </c>
      <c r="AF9" s="8">
        <v>0.307</v>
      </c>
      <c r="AG9" s="8">
        <v>0.27800000000000002</v>
      </c>
      <c r="AH9" s="8">
        <v>0.28199999999999997</v>
      </c>
      <c r="AI9" s="16">
        <f>SUM(AF9:AH9)/3</f>
        <v>0.28899999999999998</v>
      </c>
    </row>
    <row r="10" spans="1:35" x14ac:dyDescent="0.2">
      <c r="D10" s="2" t="s">
        <v>7</v>
      </c>
      <c r="E10" s="3">
        <v>100</v>
      </c>
      <c r="F10" s="6">
        <f>W15</f>
        <v>0.20133333333333336</v>
      </c>
      <c r="S10" s="3">
        <v>100000</v>
      </c>
      <c r="T10" s="18">
        <v>0.379</v>
      </c>
      <c r="U10" s="8">
        <v>0.32600000000000001</v>
      </c>
      <c r="V10" s="8">
        <v>0.34399999999999997</v>
      </c>
      <c r="W10" s="15">
        <f>SUM(T10:V10)/3</f>
        <v>0.34966666666666663</v>
      </c>
      <c r="Y10" s="7">
        <v>100000</v>
      </c>
      <c r="Z10" s="8">
        <v>0.27800000000000002</v>
      </c>
      <c r="AA10" s="8">
        <v>0.30499999999999999</v>
      </c>
      <c r="AB10" s="8">
        <v>0.311</v>
      </c>
      <c r="AC10" s="17">
        <f>SUM(Z10:AB10)/3</f>
        <v>0.29799999999999999</v>
      </c>
      <c r="AE10" s="3">
        <v>100000</v>
      </c>
      <c r="AF10" s="8">
        <v>0.314</v>
      </c>
      <c r="AG10" s="8">
        <v>0.371</v>
      </c>
      <c r="AH10" s="8">
        <v>0.307</v>
      </c>
      <c r="AI10" s="16">
        <f>SUM(AF10:AH10)/3</f>
        <v>0.33066666666666666</v>
      </c>
    </row>
    <row r="11" spans="1:35" x14ac:dyDescent="0.2">
      <c r="D11" s="2" t="s">
        <v>7</v>
      </c>
      <c r="E11" s="3">
        <v>500</v>
      </c>
      <c r="F11" s="6">
        <f>W16</f>
        <v>0.218</v>
      </c>
      <c r="S11" s="3">
        <v>200000</v>
      </c>
      <c r="T11" s="8">
        <v>0.40300000000000002</v>
      </c>
      <c r="U11" s="8">
        <v>0.40500000000000003</v>
      </c>
      <c r="V11" s="8">
        <v>0.39600000000000002</v>
      </c>
      <c r="W11" s="15">
        <f>SUM(T11:V11)/3</f>
        <v>0.40133333333333338</v>
      </c>
      <c r="Y11" s="7">
        <v>200000</v>
      </c>
      <c r="Z11" s="9">
        <v>0.39400000000000002</v>
      </c>
      <c r="AA11" s="9">
        <v>0.39900000000000002</v>
      </c>
      <c r="AB11" s="9">
        <v>0.40899999999999997</v>
      </c>
      <c r="AC11" s="17">
        <f>SUM(Z11:AB11)/3</f>
        <v>0.40066666666666667</v>
      </c>
      <c r="AE11" s="3">
        <v>200000</v>
      </c>
      <c r="AF11" s="8">
        <v>0.41</v>
      </c>
      <c r="AG11" s="8">
        <v>0.48699999999999999</v>
      </c>
      <c r="AH11" s="8">
        <v>0.48199999999999998</v>
      </c>
      <c r="AI11" s="16">
        <f>SUM(AF11:AH11)/3</f>
        <v>0.45966666666666667</v>
      </c>
    </row>
    <row r="12" spans="1:35" x14ac:dyDescent="0.2">
      <c r="D12" s="2" t="s">
        <v>7</v>
      </c>
      <c r="E12" s="3">
        <v>1000</v>
      </c>
      <c r="F12" s="6">
        <f>W17</f>
        <v>0.23033333333333331</v>
      </c>
    </row>
    <row r="13" spans="1:35" x14ac:dyDescent="0.2">
      <c r="D13" s="2" t="s">
        <v>7</v>
      </c>
      <c r="E13" s="3">
        <v>5000</v>
      </c>
      <c r="F13" s="6">
        <f>W18</f>
        <v>0.249</v>
      </c>
      <c r="S13" s="14" t="s">
        <v>7</v>
      </c>
      <c r="T13" s="14"/>
      <c r="U13" s="14"/>
      <c r="V13" s="14"/>
      <c r="W13" s="14"/>
      <c r="Y13" s="14" t="s">
        <v>8</v>
      </c>
      <c r="Z13" s="14"/>
      <c r="AA13" s="14"/>
      <c r="AB13" s="14"/>
      <c r="AC13" s="14"/>
    </row>
    <row r="14" spans="1:35" x14ac:dyDescent="0.2">
      <c r="D14" s="2" t="s">
        <v>7</v>
      </c>
      <c r="E14" s="3">
        <v>10000</v>
      </c>
      <c r="F14" s="6">
        <f>W19</f>
        <v>0.24866666666666667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>W20</f>
        <v>0.25700000000000001</v>
      </c>
      <c r="S15" s="3">
        <v>100</v>
      </c>
      <c r="T15" s="8">
        <v>0.2</v>
      </c>
      <c r="U15" s="8">
        <v>0.21</v>
      </c>
      <c r="V15" s="8">
        <v>0.19400000000000001</v>
      </c>
      <c r="W15" s="15">
        <f>SUM(T15:V15)/3</f>
        <v>0.20133333333333336</v>
      </c>
      <c r="Y15" s="11">
        <v>100</v>
      </c>
      <c r="Z15" s="8">
        <v>0.246</v>
      </c>
      <c r="AA15" s="8">
        <v>0.186</v>
      </c>
      <c r="AB15" s="8">
        <v>0.17299999999999999</v>
      </c>
      <c r="AC15" s="16">
        <f>SUM(Z15:AB15)/3</f>
        <v>0.20166666666666666</v>
      </c>
    </row>
    <row r="16" spans="1:35" x14ac:dyDescent="0.2">
      <c r="D16" s="2" t="s">
        <v>7</v>
      </c>
      <c r="E16" s="3">
        <v>100000</v>
      </c>
      <c r="F16" s="6">
        <f>W21</f>
        <v>0.42166666666666669</v>
      </c>
      <c r="S16" s="3">
        <v>500</v>
      </c>
      <c r="T16" s="8">
        <v>0.214</v>
      </c>
      <c r="U16" s="8">
        <v>0.20300000000000001</v>
      </c>
      <c r="V16" s="8">
        <v>0.23699999999999999</v>
      </c>
      <c r="W16" s="15">
        <f>SUM(T16:V16)/3</f>
        <v>0.218</v>
      </c>
      <c r="Y16" s="3">
        <v>500</v>
      </c>
      <c r="Z16" s="12">
        <v>0.215</v>
      </c>
      <c r="AA16" s="12">
        <v>0.255</v>
      </c>
      <c r="AB16" s="12">
        <v>0.224</v>
      </c>
      <c r="AC16" s="16">
        <f>SUM(Z16:AB16)/3</f>
        <v>0.23133333333333331</v>
      </c>
    </row>
    <row r="17" spans="4:29" x14ac:dyDescent="0.2">
      <c r="D17" s="2" t="s">
        <v>7</v>
      </c>
      <c r="E17" s="3">
        <v>200000</v>
      </c>
      <c r="F17" s="6">
        <f>W22</f>
        <v>0.51833333333333331</v>
      </c>
      <c r="S17" s="3">
        <v>1000</v>
      </c>
      <c r="T17" s="8">
        <v>0.24099999999999999</v>
      </c>
      <c r="U17" s="8">
        <v>0.218</v>
      </c>
      <c r="V17" s="8">
        <v>0.23200000000000001</v>
      </c>
      <c r="W17" s="15">
        <f>SUM(T17:V17)/3</f>
        <v>0.23033333333333331</v>
      </c>
      <c r="Y17" s="3">
        <v>1000</v>
      </c>
      <c r="Z17" s="8">
        <v>0.23699999999999999</v>
      </c>
      <c r="AA17" s="8">
        <v>0.19600000000000001</v>
      </c>
      <c r="AB17" s="8">
        <v>0.25600000000000001</v>
      </c>
      <c r="AC17" s="16">
        <f>SUM(Z17:AB17)/3</f>
        <v>0.22966666666666669</v>
      </c>
    </row>
    <row r="18" spans="4:29" x14ac:dyDescent="0.2">
      <c r="D18" s="2" t="s">
        <v>5</v>
      </c>
      <c r="E18" s="3">
        <v>100</v>
      </c>
      <c r="F18" s="6">
        <f>AC4</f>
        <v>0.18500000000000003</v>
      </c>
      <c r="S18" s="3">
        <v>5000</v>
      </c>
      <c r="T18" s="8">
        <v>0.246</v>
      </c>
      <c r="U18" s="8">
        <v>0.27900000000000003</v>
      </c>
      <c r="V18" s="8">
        <v>0.222</v>
      </c>
      <c r="W18" s="15">
        <f>SUM(T18:V18)/3</f>
        <v>0.249</v>
      </c>
      <c r="Y18" s="3">
        <v>5000</v>
      </c>
      <c r="Z18" s="8">
        <v>0.23300000000000001</v>
      </c>
      <c r="AA18" s="8">
        <v>0.223</v>
      </c>
      <c r="AB18" s="8">
        <v>0.27</v>
      </c>
      <c r="AC18" s="16">
        <f>SUM(Z18:AB18)/3</f>
        <v>0.24199999999999999</v>
      </c>
    </row>
    <row r="19" spans="4:29" x14ac:dyDescent="0.2">
      <c r="D19" s="2" t="s">
        <v>5</v>
      </c>
      <c r="E19" s="3">
        <v>500</v>
      </c>
      <c r="F19" s="6">
        <f>AC5</f>
        <v>0.19899999999999998</v>
      </c>
      <c r="S19" s="3">
        <v>10000</v>
      </c>
      <c r="T19" s="8">
        <v>0.245</v>
      </c>
      <c r="U19" s="8">
        <v>0.246</v>
      </c>
      <c r="V19" s="8">
        <v>0.255</v>
      </c>
      <c r="W19" s="15">
        <f t="shared" ref="W19" si="0">SUM(T19:V19)/3</f>
        <v>0.24866666666666667</v>
      </c>
      <c r="Y19" s="3">
        <v>10000</v>
      </c>
      <c r="Z19" s="8">
        <v>0.22</v>
      </c>
      <c r="AA19" s="8">
        <v>0.28100000000000003</v>
      </c>
      <c r="AB19" s="8">
        <v>0.26900000000000002</v>
      </c>
      <c r="AC19" s="16">
        <f>SUM(Z19:AB19)/3</f>
        <v>0.25666666666666665</v>
      </c>
    </row>
    <row r="20" spans="4:29" x14ac:dyDescent="0.2">
      <c r="D20" s="2" t="s">
        <v>5</v>
      </c>
      <c r="E20" s="3">
        <v>1000</v>
      </c>
      <c r="F20" s="6">
        <f>AC6</f>
        <v>0.25433333333333336</v>
      </c>
      <c r="S20" s="3">
        <v>50000</v>
      </c>
      <c r="T20" s="8">
        <v>0.28000000000000003</v>
      </c>
      <c r="U20" s="8">
        <v>0.25600000000000001</v>
      </c>
      <c r="V20" s="8">
        <v>0.23499999999999999</v>
      </c>
      <c r="W20" s="15">
        <f>SUM(T20:V20)/3</f>
        <v>0.25700000000000001</v>
      </c>
      <c r="Y20" s="3">
        <v>50000</v>
      </c>
      <c r="Z20" s="8">
        <v>0.30399999999999999</v>
      </c>
      <c r="AA20" s="8">
        <v>0.311</v>
      </c>
      <c r="AB20" s="8">
        <v>0.26</v>
      </c>
      <c r="AC20" s="16">
        <f>SUM(Z20:AB20)/3</f>
        <v>0.29166666666666669</v>
      </c>
    </row>
    <row r="21" spans="4:29" x14ac:dyDescent="0.2">
      <c r="D21" s="2" t="s">
        <v>5</v>
      </c>
      <c r="E21" s="3">
        <v>5000</v>
      </c>
      <c r="F21" s="6">
        <f>AC7</f>
        <v>0.23900000000000002</v>
      </c>
      <c r="S21" s="3">
        <v>100000</v>
      </c>
      <c r="T21" s="8">
        <v>0.442</v>
      </c>
      <c r="U21" s="8">
        <v>0.42</v>
      </c>
      <c r="V21" s="8">
        <v>0.40300000000000002</v>
      </c>
      <c r="W21" s="15">
        <f>SUM(T21:V21)/3</f>
        <v>0.42166666666666669</v>
      </c>
      <c r="Y21" s="3">
        <v>100000</v>
      </c>
      <c r="Z21" s="8">
        <v>0.35699999999999998</v>
      </c>
      <c r="AA21" s="8">
        <v>0.33900000000000002</v>
      </c>
      <c r="AB21" s="8">
        <v>0.37</v>
      </c>
      <c r="AC21" s="16">
        <f>SUM(Z21:AB21)/3</f>
        <v>0.35533333333333328</v>
      </c>
    </row>
    <row r="22" spans="4:29" x14ac:dyDescent="0.2">
      <c r="D22" s="2" t="s">
        <v>5</v>
      </c>
      <c r="E22" s="3">
        <v>10000</v>
      </c>
      <c r="F22" s="6">
        <f>AC8</f>
        <v>0.26100000000000001</v>
      </c>
      <c r="S22" s="3">
        <v>200000</v>
      </c>
      <c r="T22" s="8">
        <v>0.52</v>
      </c>
      <c r="U22" s="8">
        <v>0.51300000000000001</v>
      </c>
      <c r="V22" s="8">
        <v>0.52200000000000002</v>
      </c>
      <c r="W22" s="15">
        <f>SUM(T22:V22)/3</f>
        <v>0.51833333333333331</v>
      </c>
      <c r="Y22" s="3">
        <v>200000</v>
      </c>
      <c r="Z22" s="8">
        <v>0.435</v>
      </c>
      <c r="AA22" s="8">
        <v>0.434</v>
      </c>
      <c r="AB22" s="8">
        <v>0.47499999999999998</v>
      </c>
      <c r="AC22" s="16">
        <f>SUM(Z22:AB22)/3</f>
        <v>0.44799999999999995</v>
      </c>
    </row>
    <row r="23" spans="4:29" x14ac:dyDescent="0.2">
      <c r="D23" s="2" t="s">
        <v>5</v>
      </c>
      <c r="E23" s="3">
        <v>50000</v>
      </c>
      <c r="F23" s="6">
        <f>AC9</f>
        <v>0.27233333333333332</v>
      </c>
    </row>
    <row r="24" spans="4:29" x14ac:dyDescent="0.2">
      <c r="D24" s="2" t="s">
        <v>5</v>
      </c>
      <c r="E24" s="3">
        <v>100000</v>
      </c>
      <c r="F24" s="6">
        <f>AC10</f>
        <v>0.29799999999999999</v>
      </c>
    </row>
    <row r="25" spans="4:29" x14ac:dyDescent="0.2">
      <c r="D25" s="2" t="s">
        <v>5</v>
      </c>
      <c r="E25" s="3">
        <v>200000</v>
      </c>
      <c r="F25" s="6">
        <f>AC11</f>
        <v>0.40066666666666667</v>
      </c>
    </row>
    <row r="26" spans="4:29" x14ac:dyDescent="0.2">
      <c r="D26" s="2" t="s">
        <v>8</v>
      </c>
      <c r="E26" s="3">
        <v>100</v>
      </c>
      <c r="F26" s="6">
        <f>AC15</f>
        <v>0.20166666666666666</v>
      </c>
    </row>
    <row r="27" spans="4:29" x14ac:dyDescent="0.2">
      <c r="D27" s="2" t="s">
        <v>8</v>
      </c>
      <c r="E27" s="3">
        <v>500</v>
      </c>
      <c r="F27" s="6">
        <f>AC16</f>
        <v>0.23133333333333331</v>
      </c>
    </row>
    <row r="28" spans="4:29" x14ac:dyDescent="0.2">
      <c r="D28" s="2" t="s">
        <v>8</v>
      </c>
      <c r="E28" s="3">
        <v>1000</v>
      </c>
      <c r="F28" s="6">
        <f>AC17</f>
        <v>0.22966666666666669</v>
      </c>
    </row>
    <row r="29" spans="4:29" x14ac:dyDescent="0.2">
      <c r="D29" s="2" t="s">
        <v>8</v>
      </c>
      <c r="E29" s="3">
        <v>5000</v>
      </c>
      <c r="F29" s="6">
        <f>AC18</f>
        <v>0.24199999999999999</v>
      </c>
    </row>
    <row r="30" spans="4:29" x14ac:dyDescent="0.2">
      <c r="D30" s="2" t="s">
        <v>8</v>
      </c>
      <c r="E30" s="3">
        <v>10000</v>
      </c>
      <c r="F30" s="6">
        <f>AC19</f>
        <v>0.25666666666666665</v>
      </c>
    </row>
    <row r="31" spans="4:29" x14ac:dyDescent="0.2">
      <c r="D31" s="2" t="s">
        <v>8</v>
      </c>
      <c r="E31" s="3">
        <v>50000</v>
      </c>
      <c r="F31" s="6">
        <f>AC20</f>
        <v>0.29166666666666669</v>
      </c>
    </row>
    <row r="32" spans="4:29" x14ac:dyDescent="0.2">
      <c r="D32" s="2" t="s">
        <v>8</v>
      </c>
      <c r="E32" s="3">
        <v>100000</v>
      </c>
      <c r="F32" s="6">
        <f>AC21</f>
        <v>0.35533333333333328</v>
      </c>
    </row>
    <row r="33" spans="4:6" x14ac:dyDescent="0.2">
      <c r="D33" s="2" t="s">
        <v>8</v>
      </c>
      <c r="E33" s="3">
        <v>200000</v>
      </c>
      <c r="F33" s="6">
        <f>AC22</f>
        <v>0.44799999999999995</v>
      </c>
    </row>
    <row r="34" spans="4:6" x14ac:dyDescent="0.2">
      <c r="D34" s="2" t="s">
        <v>9</v>
      </c>
      <c r="E34" s="3">
        <v>100</v>
      </c>
      <c r="F34" s="6">
        <f>AI4</f>
        <v>0.25933333333333336</v>
      </c>
    </row>
    <row r="35" spans="4:6" x14ac:dyDescent="0.2">
      <c r="D35" s="2" t="s">
        <v>9</v>
      </c>
      <c r="E35" s="3">
        <v>500</v>
      </c>
      <c r="F35" s="6">
        <f>AI5</f>
        <v>0.24233333333333332</v>
      </c>
    </row>
    <row r="36" spans="4:6" x14ac:dyDescent="0.2">
      <c r="D36" s="2" t="s">
        <v>9</v>
      </c>
      <c r="E36" s="3">
        <v>1000</v>
      </c>
      <c r="F36" s="6">
        <f>AI6</f>
        <v>0.24399999999999999</v>
      </c>
    </row>
    <row r="37" spans="4:6" x14ac:dyDescent="0.2">
      <c r="D37" s="2" t="s">
        <v>9</v>
      </c>
      <c r="E37" s="3">
        <v>5000</v>
      </c>
      <c r="F37" s="6">
        <f>AI7</f>
        <v>0.24266666666666667</v>
      </c>
    </row>
    <row r="38" spans="4:6" x14ac:dyDescent="0.2">
      <c r="D38" s="2" t="s">
        <v>9</v>
      </c>
      <c r="E38" s="3">
        <v>10000</v>
      </c>
      <c r="F38" s="6">
        <f>AI8</f>
        <v>0.26500000000000001</v>
      </c>
    </row>
    <row r="39" spans="4:6" x14ac:dyDescent="0.2">
      <c r="D39" s="2" t="s">
        <v>9</v>
      </c>
      <c r="E39" s="3">
        <v>50000</v>
      </c>
      <c r="F39" s="6">
        <f>AI9</f>
        <v>0.28899999999999998</v>
      </c>
    </row>
    <row r="40" spans="4:6" x14ac:dyDescent="0.2">
      <c r="D40" s="2" t="s">
        <v>9</v>
      </c>
      <c r="E40" s="3">
        <v>100000</v>
      </c>
      <c r="F40" s="6">
        <f>AI10</f>
        <v>0.33066666666666666</v>
      </c>
    </row>
    <row r="41" spans="4:6" x14ac:dyDescent="0.2">
      <c r="D41" s="2" t="s">
        <v>9</v>
      </c>
      <c r="E41" s="3">
        <v>200000</v>
      </c>
      <c r="F41" s="6">
        <f>AI11</f>
        <v>0.45966666666666667</v>
      </c>
    </row>
  </sheetData>
  <mergeCells count="5">
    <mergeCell ref="S2:W2"/>
    <mergeCell ref="Y13:AC13"/>
    <mergeCell ref="S13:W13"/>
    <mergeCell ref="AE2:AI2"/>
    <mergeCell ref="Y2:A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E54F-DAC5-EF4F-AEA8-4DA253163F9F}">
  <dimension ref="A1:AI41"/>
  <sheetViews>
    <sheetView topLeftCell="D1" zoomScaleNormal="100" workbookViewId="0">
      <selection activeCell="F2" sqref="F2:F41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0.25433333333333336</v>
      </c>
      <c r="S2" s="14" t="s">
        <v>3</v>
      </c>
      <c r="T2" s="14"/>
      <c r="U2" s="14"/>
      <c r="V2" s="14"/>
      <c r="W2" s="14"/>
      <c r="Y2" s="19" t="s">
        <v>5</v>
      </c>
      <c r="Z2" s="20"/>
      <c r="AA2" s="20"/>
      <c r="AB2" s="20"/>
      <c r="AC2" s="21"/>
      <c r="AE2" s="14" t="s">
        <v>9</v>
      </c>
      <c r="AF2" s="14"/>
      <c r="AG2" s="14"/>
      <c r="AH2" s="14"/>
      <c r="AI2" s="14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0.2283333333333333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0.24433333333333332</v>
      </c>
      <c r="S4" s="11">
        <v>100</v>
      </c>
      <c r="T4" s="8">
        <v>0.24099999999999999</v>
      </c>
      <c r="U4" s="8">
        <v>0.27500000000000002</v>
      </c>
      <c r="V4" s="8">
        <v>0.247</v>
      </c>
      <c r="W4" s="15">
        <f>SUM(T4:V4)/3</f>
        <v>0.25433333333333336</v>
      </c>
      <c r="Y4" s="7">
        <v>100</v>
      </c>
      <c r="Z4" s="12">
        <v>0.255</v>
      </c>
      <c r="AA4" s="12">
        <v>0.17100000000000001</v>
      </c>
      <c r="AB4" s="12">
        <v>0.20399999999999999</v>
      </c>
      <c r="AC4" s="17">
        <f>SUM(Z4:AB4)/3</f>
        <v>0.21</v>
      </c>
      <c r="AE4" s="11">
        <v>100</v>
      </c>
      <c r="AF4" s="8">
        <v>0.20899999999999999</v>
      </c>
      <c r="AG4" s="8">
        <v>0.19</v>
      </c>
      <c r="AH4" s="8">
        <v>0.23400000000000001</v>
      </c>
      <c r="AI4" s="16">
        <f>SUM(AF4:AH4)/3</f>
        <v>0.21099999999999999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0.307</v>
      </c>
      <c r="S5" s="3">
        <v>500</v>
      </c>
      <c r="T5" s="12">
        <v>0.20599999999999999</v>
      </c>
      <c r="U5" s="12">
        <v>0.25</v>
      </c>
      <c r="V5" s="12">
        <v>0.22900000000000001</v>
      </c>
      <c r="W5" s="15">
        <f>SUM(T5:V5)/3</f>
        <v>0.2283333333333333</v>
      </c>
      <c r="Y5" s="7">
        <v>500</v>
      </c>
      <c r="Z5" s="8">
        <v>0.217</v>
      </c>
      <c r="AA5" s="8">
        <v>0.23400000000000001</v>
      </c>
      <c r="AB5" s="8">
        <v>0.23200000000000001</v>
      </c>
      <c r="AC5" s="17">
        <f>SUM(Z5:AB5)/3</f>
        <v>0.22766666666666668</v>
      </c>
      <c r="AE5" s="3">
        <v>500</v>
      </c>
      <c r="AF5" s="8">
        <v>0.24099999999999999</v>
      </c>
      <c r="AG5" s="8">
        <v>0.215</v>
      </c>
      <c r="AH5" s="8">
        <v>0.27800000000000002</v>
      </c>
      <c r="AI5" s="16">
        <f>SUM(AF5:AH5)/3</f>
        <v>0.24466666666666667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0.69099999999999995</v>
      </c>
      <c r="S6" s="3">
        <v>1000</v>
      </c>
      <c r="T6" s="8">
        <v>0.246</v>
      </c>
      <c r="U6" s="8">
        <v>0.246</v>
      </c>
      <c r="V6" s="8">
        <v>0.24099999999999999</v>
      </c>
      <c r="W6" s="15">
        <f>SUM(T6:V6)/3</f>
        <v>0.24433333333333332</v>
      </c>
      <c r="Y6" s="7">
        <v>1000</v>
      </c>
      <c r="Z6" s="8">
        <v>0.27300000000000002</v>
      </c>
      <c r="AA6" s="8">
        <v>0.23</v>
      </c>
      <c r="AB6" s="8">
        <v>0.22600000000000001</v>
      </c>
      <c r="AC6" s="17">
        <f>SUM(Z6:AB6)/3</f>
        <v>0.24299999999999999</v>
      </c>
      <c r="AE6" s="3">
        <v>1000</v>
      </c>
      <c r="AF6">
        <v>0.23300000000000001</v>
      </c>
      <c r="AG6" s="8">
        <v>0.246</v>
      </c>
      <c r="AH6" s="8">
        <v>0.24199999999999999</v>
      </c>
      <c r="AI6" s="16">
        <f>SUM(AF6:AH6)/3</f>
        <v>0.24033333333333332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11.366</v>
      </c>
      <c r="S7" s="3">
        <v>5000</v>
      </c>
      <c r="T7" s="12">
        <v>0.29199999999999998</v>
      </c>
      <c r="U7" s="12">
        <v>0.31900000000000001</v>
      </c>
      <c r="V7" s="12">
        <v>0.31</v>
      </c>
      <c r="W7" s="15">
        <f>SUM(T7:V7)/3</f>
        <v>0.307</v>
      </c>
      <c r="Y7" s="7">
        <v>5000</v>
      </c>
      <c r="Z7" s="8">
        <v>0.28799999999999998</v>
      </c>
      <c r="AA7" s="8">
        <v>0.25600000000000001</v>
      </c>
      <c r="AB7" s="8">
        <v>0.22500000000000001</v>
      </c>
      <c r="AC7" s="17">
        <f>SUM(Z7:AB7)/3</f>
        <v>0.25633333333333336</v>
      </c>
      <c r="AE7" s="3">
        <v>5000</v>
      </c>
      <c r="AF7" s="8">
        <v>0.26300000000000001</v>
      </c>
      <c r="AG7" s="8">
        <v>0.26700000000000002</v>
      </c>
      <c r="AH7" s="8">
        <v>0.25</v>
      </c>
      <c r="AI7" s="16">
        <f>SUM(AF7:AH7)/3</f>
        <v>0.26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42.679666666666662</v>
      </c>
      <c r="S8" s="3">
        <v>10000</v>
      </c>
      <c r="T8" s="12">
        <v>0.70399999999999996</v>
      </c>
      <c r="U8" s="12">
        <v>0.70099999999999996</v>
      </c>
      <c r="V8" s="12">
        <v>0.66800000000000004</v>
      </c>
      <c r="W8" s="15">
        <f>SUM(T8:V8)/3</f>
        <v>0.69099999999999995</v>
      </c>
      <c r="Y8" s="7">
        <v>10000</v>
      </c>
      <c r="Z8" s="8">
        <v>0.26300000000000001</v>
      </c>
      <c r="AA8" s="8">
        <v>0.23400000000000001</v>
      </c>
      <c r="AB8" s="8">
        <v>0.214</v>
      </c>
      <c r="AC8" s="17">
        <f>SUM(Z8:AB8)/3</f>
        <v>0.23699999999999999</v>
      </c>
      <c r="AE8" s="3">
        <v>10000</v>
      </c>
      <c r="AF8" s="8">
        <v>0.27</v>
      </c>
      <c r="AG8" s="8">
        <v>0.28399999999999997</v>
      </c>
      <c r="AH8" s="8">
        <v>0.28899999999999998</v>
      </c>
      <c r="AI8" s="16">
        <f>SUM(AF8:AH8)/3</f>
        <v>0.28099999999999997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160.24766666666665</v>
      </c>
      <c r="S9" s="3">
        <v>50000</v>
      </c>
      <c r="T9" s="8">
        <v>11.414999999999999</v>
      </c>
      <c r="U9" s="8">
        <v>11.327999999999999</v>
      </c>
      <c r="V9" s="8">
        <v>11.355</v>
      </c>
      <c r="W9" s="15">
        <f>SUM(T9:V9)/3</f>
        <v>11.366</v>
      </c>
      <c r="Y9" s="7">
        <v>50000</v>
      </c>
      <c r="Z9" s="8">
        <v>0.253</v>
      </c>
      <c r="AA9" s="8">
        <v>0.32</v>
      </c>
      <c r="AB9" s="8">
        <v>0.23499999999999999</v>
      </c>
      <c r="AC9" s="17">
        <f>SUM(Z9:AB9)/3</f>
        <v>0.26933333333333331</v>
      </c>
      <c r="AE9" s="3">
        <v>50000</v>
      </c>
      <c r="AF9" s="8">
        <v>0.34300000000000003</v>
      </c>
      <c r="AG9" s="8">
        <v>0.34599999999999997</v>
      </c>
      <c r="AH9" s="8">
        <v>0.32300000000000001</v>
      </c>
      <c r="AI9" s="16">
        <f>SUM(AF9:AH9)/3</f>
        <v>0.33733333333333332</v>
      </c>
    </row>
    <row r="10" spans="1:35" x14ac:dyDescent="0.2">
      <c r="D10" s="2" t="s">
        <v>7</v>
      </c>
      <c r="E10" s="3">
        <v>100</v>
      </c>
      <c r="F10" s="6">
        <f>W15</f>
        <v>0.20633333333333334</v>
      </c>
      <c r="S10" s="3">
        <v>100000</v>
      </c>
      <c r="T10" s="18">
        <v>42.923999999999999</v>
      </c>
      <c r="U10" s="8">
        <v>41.832000000000001</v>
      </c>
      <c r="V10" s="8">
        <v>43.283000000000001</v>
      </c>
      <c r="W10" s="15">
        <f>SUM(T10:V10)/3</f>
        <v>42.679666666666662</v>
      </c>
      <c r="Y10" s="7">
        <v>100000</v>
      </c>
      <c r="Z10" s="8">
        <v>0.32</v>
      </c>
      <c r="AA10" s="8">
        <v>0.34300000000000003</v>
      </c>
      <c r="AB10" s="8">
        <v>0.36299999999999999</v>
      </c>
      <c r="AC10" s="17">
        <f>SUM(Z10:AB10)/3</f>
        <v>0.34200000000000003</v>
      </c>
      <c r="AE10" s="3">
        <v>100000</v>
      </c>
      <c r="AF10" s="8">
        <v>0.44700000000000001</v>
      </c>
      <c r="AG10" s="8">
        <v>0.38900000000000001</v>
      </c>
      <c r="AH10" s="8">
        <v>0.39400000000000002</v>
      </c>
      <c r="AI10" s="16">
        <f>SUM(AF10:AH10)/3</f>
        <v>0.41</v>
      </c>
    </row>
    <row r="11" spans="1:35" x14ac:dyDescent="0.2">
      <c r="D11" s="2" t="s">
        <v>7</v>
      </c>
      <c r="E11" s="3">
        <v>500</v>
      </c>
      <c r="F11" s="6">
        <f>W16</f>
        <v>0.23633333333333331</v>
      </c>
      <c r="S11" s="3">
        <v>200000</v>
      </c>
      <c r="T11" s="8">
        <f>120+40.292</f>
        <v>160.292</v>
      </c>
      <c r="U11" s="8">
        <f>120+40.782</f>
        <v>160.78199999999998</v>
      </c>
      <c r="V11" s="8">
        <f>120+39.669</f>
        <v>159.66899999999998</v>
      </c>
      <c r="W11" s="15">
        <f>SUM(T11:V11)/3</f>
        <v>160.24766666666665</v>
      </c>
      <c r="Y11" s="7">
        <v>200000</v>
      </c>
      <c r="Z11" s="9">
        <v>0.48</v>
      </c>
      <c r="AA11" s="9">
        <v>0.48499999999999999</v>
      </c>
      <c r="AB11" s="9">
        <v>0.42299999999999999</v>
      </c>
      <c r="AC11" s="17">
        <f>SUM(Z11:AB11)/3</f>
        <v>0.46266666666666662</v>
      </c>
      <c r="AE11" s="3">
        <v>200000</v>
      </c>
      <c r="AF11" s="8">
        <v>0.623</v>
      </c>
      <c r="AG11" s="8">
        <v>0.58299999999999996</v>
      </c>
      <c r="AH11" s="8">
        <v>0.58799999999999997</v>
      </c>
      <c r="AI11" s="16">
        <f>SUM(AF11:AH11)/3</f>
        <v>0.59799999999999998</v>
      </c>
    </row>
    <row r="12" spans="1:35" x14ac:dyDescent="0.2">
      <c r="D12" s="2" t="s">
        <v>7</v>
      </c>
      <c r="E12" s="3">
        <v>1000</v>
      </c>
      <c r="F12" s="6">
        <f>W17</f>
        <v>0.249</v>
      </c>
    </row>
    <row r="13" spans="1:35" x14ac:dyDescent="0.2">
      <c r="D13" s="2" t="s">
        <v>7</v>
      </c>
      <c r="E13" s="3">
        <v>5000</v>
      </c>
      <c r="F13" s="6">
        <f>W18</f>
        <v>0.253</v>
      </c>
      <c r="S13" s="14" t="s">
        <v>7</v>
      </c>
      <c r="T13" s="14"/>
      <c r="U13" s="14"/>
      <c r="V13" s="14"/>
      <c r="W13" s="14"/>
      <c r="Y13" s="14" t="s">
        <v>8</v>
      </c>
      <c r="Z13" s="14"/>
      <c r="AA13" s="14"/>
      <c r="AB13" s="14"/>
      <c r="AC13" s="14"/>
    </row>
    <row r="14" spans="1:35" x14ac:dyDescent="0.2">
      <c r="D14" s="2" t="s">
        <v>7</v>
      </c>
      <c r="E14" s="3">
        <v>10000</v>
      </c>
      <c r="F14" s="6">
        <f>W19</f>
        <v>0.26266666666666666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>W20</f>
        <v>0.29533333333333339</v>
      </c>
      <c r="S15" s="3">
        <v>100</v>
      </c>
      <c r="T15" s="8">
        <v>0.21</v>
      </c>
      <c r="U15" s="8">
        <v>0.20599999999999999</v>
      </c>
      <c r="V15" s="8">
        <v>0.20300000000000001</v>
      </c>
      <c r="W15" s="15">
        <f>SUM(T15:V15)/3</f>
        <v>0.20633333333333334</v>
      </c>
      <c r="Y15" s="11">
        <v>100</v>
      </c>
      <c r="Z15" s="8">
        <v>0.17899999999999999</v>
      </c>
      <c r="AA15" s="8">
        <v>0.16400000000000001</v>
      </c>
      <c r="AB15" s="8">
        <v>0.21</v>
      </c>
      <c r="AC15" s="16">
        <f>SUM(Z15:AB15)/3</f>
        <v>0.18433333333333332</v>
      </c>
    </row>
    <row r="16" spans="1:35" x14ac:dyDescent="0.2">
      <c r="D16" s="2" t="s">
        <v>7</v>
      </c>
      <c r="E16" s="3">
        <v>100000</v>
      </c>
      <c r="F16" s="6">
        <f>W21</f>
        <v>0.40199999999999997</v>
      </c>
      <c r="S16" s="3">
        <v>500</v>
      </c>
      <c r="T16" s="8">
        <v>0.22900000000000001</v>
      </c>
      <c r="U16" s="8">
        <v>0.23799999999999999</v>
      </c>
      <c r="V16" s="8">
        <v>0.24199999999999999</v>
      </c>
      <c r="W16" s="15">
        <f>SUM(T16:V16)/3</f>
        <v>0.23633333333333331</v>
      </c>
      <c r="Y16" s="3">
        <v>500</v>
      </c>
      <c r="Z16" s="12">
        <v>0.17299999999999999</v>
      </c>
      <c r="AA16" s="12">
        <v>0.18</v>
      </c>
      <c r="AB16" s="12">
        <v>0.22800000000000001</v>
      </c>
      <c r="AC16" s="16">
        <f>SUM(Z16:AB16)/3</f>
        <v>0.19366666666666665</v>
      </c>
    </row>
    <row r="17" spans="4:29" x14ac:dyDescent="0.2">
      <c r="D17" s="2" t="s">
        <v>7</v>
      </c>
      <c r="E17" s="3">
        <v>200000</v>
      </c>
      <c r="F17" s="6">
        <f>W22</f>
        <v>0.55000000000000004</v>
      </c>
      <c r="S17" s="3">
        <v>1000</v>
      </c>
      <c r="T17" s="8">
        <v>0.27100000000000002</v>
      </c>
      <c r="U17" s="8">
        <v>0.24199999999999999</v>
      </c>
      <c r="V17" s="8">
        <v>0.23400000000000001</v>
      </c>
      <c r="W17" s="15">
        <f>SUM(T17:V17)/3</f>
        <v>0.249</v>
      </c>
      <c r="Y17" s="3">
        <v>1000</v>
      </c>
      <c r="Z17" s="8">
        <v>0.247</v>
      </c>
      <c r="AA17" s="8">
        <v>0.20200000000000001</v>
      </c>
      <c r="AB17" s="8">
        <v>0.17</v>
      </c>
      <c r="AC17" s="16">
        <f>SUM(Z17:AB17)/3</f>
        <v>0.20633333333333334</v>
      </c>
    </row>
    <row r="18" spans="4:29" x14ac:dyDescent="0.2">
      <c r="D18" s="2" t="s">
        <v>5</v>
      </c>
      <c r="E18" s="3">
        <v>100</v>
      </c>
      <c r="F18" s="6">
        <f>AC4</f>
        <v>0.21</v>
      </c>
      <c r="S18" s="3">
        <v>5000</v>
      </c>
      <c r="T18" s="8">
        <v>0.27300000000000002</v>
      </c>
      <c r="U18" s="8">
        <v>0.219</v>
      </c>
      <c r="V18" s="8">
        <v>0.26700000000000002</v>
      </c>
      <c r="W18" s="15">
        <f>SUM(T18:V18)/3</f>
        <v>0.253</v>
      </c>
      <c r="Y18" s="3">
        <v>5000</v>
      </c>
      <c r="Z18" s="8">
        <v>0.184</v>
      </c>
      <c r="AA18" s="8">
        <v>0.22800000000000001</v>
      </c>
      <c r="AB18" s="8">
        <v>0.215</v>
      </c>
      <c r="AC18" s="16">
        <f>SUM(Z18:AB18)/3</f>
        <v>0.20899999999999999</v>
      </c>
    </row>
    <row r="19" spans="4:29" x14ac:dyDescent="0.2">
      <c r="D19" s="2" t="s">
        <v>5</v>
      </c>
      <c r="E19" s="3">
        <v>500</v>
      </c>
      <c r="F19" s="6">
        <f>AC5</f>
        <v>0.22766666666666668</v>
      </c>
      <c r="S19" s="3">
        <v>10000</v>
      </c>
      <c r="T19" s="8">
        <v>0.29399999999999998</v>
      </c>
      <c r="U19" s="8">
        <v>0.24</v>
      </c>
      <c r="V19" s="8">
        <v>0.254</v>
      </c>
      <c r="W19" s="15">
        <f t="shared" ref="W19" si="0">SUM(T19:V19)/3</f>
        <v>0.26266666666666666</v>
      </c>
      <c r="Y19" s="3">
        <v>10000</v>
      </c>
      <c r="Z19" s="8">
        <v>0.22800000000000001</v>
      </c>
      <c r="AA19" s="8">
        <v>0.254</v>
      </c>
      <c r="AB19" s="8">
        <v>0.23300000000000001</v>
      </c>
      <c r="AC19" s="16">
        <f>SUM(Z19:AB19)/3</f>
        <v>0.23833333333333331</v>
      </c>
    </row>
    <row r="20" spans="4:29" x14ac:dyDescent="0.2">
      <c r="D20" s="2" t="s">
        <v>5</v>
      </c>
      <c r="E20" s="3">
        <v>1000</v>
      </c>
      <c r="F20" s="6">
        <f>AC6</f>
        <v>0.24299999999999999</v>
      </c>
      <c r="S20" s="3">
        <v>50000</v>
      </c>
      <c r="T20" s="8">
        <v>0.27</v>
      </c>
      <c r="U20" s="8">
        <v>0.318</v>
      </c>
      <c r="V20" s="8">
        <v>0.29799999999999999</v>
      </c>
      <c r="W20" s="15">
        <f>SUM(T20:V20)/3</f>
        <v>0.29533333333333339</v>
      </c>
      <c r="Y20" s="3">
        <v>50000</v>
      </c>
      <c r="Z20" s="8">
        <v>0.24299999999999999</v>
      </c>
      <c r="AA20" s="8">
        <v>0.28899999999999998</v>
      </c>
      <c r="AB20" s="8">
        <v>0.224</v>
      </c>
      <c r="AC20" s="16">
        <f>SUM(Z20:AB20)/3</f>
        <v>0.252</v>
      </c>
    </row>
    <row r="21" spans="4:29" x14ac:dyDescent="0.2">
      <c r="D21" s="2" t="s">
        <v>5</v>
      </c>
      <c r="E21" s="3">
        <v>5000</v>
      </c>
      <c r="F21" s="6">
        <f>AC7</f>
        <v>0.25633333333333336</v>
      </c>
      <c r="S21" s="3">
        <v>100000</v>
      </c>
      <c r="T21" s="8">
        <v>0.38500000000000001</v>
      </c>
      <c r="U21" s="8">
        <v>0.45500000000000002</v>
      </c>
      <c r="V21" s="8">
        <v>0.36599999999999999</v>
      </c>
      <c r="W21" s="15">
        <f>SUM(T21:V21)/3</f>
        <v>0.40199999999999997</v>
      </c>
      <c r="Y21" s="3">
        <v>100000</v>
      </c>
      <c r="Z21" s="8">
        <v>0.32800000000000001</v>
      </c>
      <c r="AA21" s="8">
        <v>0.32600000000000001</v>
      </c>
      <c r="AB21" s="8">
        <v>0.33900000000000002</v>
      </c>
      <c r="AC21" s="16">
        <f>SUM(Z21:AB21)/3</f>
        <v>0.33100000000000002</v>
      </c>
    </row>
    <row r="22" spans="4:29" x14ac:dyDescent="0.2">
      <c r="D22" s="2" t="s">
        <v>5</v>
      </c>
      <c r="E22" s="3">
        <v>10000</v>
      </c>
      <c r="F22" s="6">
        <f>AC8</f>
        <v>0.23699999999999999</v>
      </c>
      <c r="S22" s="3">
        <v>200000</v>
      </c>
      <c r="T22" s="8">
        <v>0.53500000000000003</v>
      </c>
      <c r="U22" s="8">
        <v>0.54800000000000004</v>
      </c>
      <c r="V22" s="8">
        <v>0.56699999999999995</v>
      </c>
      <c r="W22" s="15">
        <f>SUM(T22:V22)/3</f>
        <v>0.55000000000000004</v>
      </c>
      <c r="Y22" s="3">
        <v>200000</v>
      </c>
      <c r="Z22" s="8">
        <v>0.48199999999999998</v>
      </c>
      <c r="AA22" s="8">
        <v>0.44400000000000001</v>
      </c>
      <c r="AB22" s="8">
        <v>0.434</v>
      </c>
      <c r="AC22" s="16">
        <f>SUM(Z22:AB22)/3</f>
        <v>0.45333333333333331</v>
      </c>
    </row>
    <row r="23" spans="4:29" x14ac:dyDescent="0.2">
      <c r="D23" s="2" t="s">
        <v>5</v>
      </c>
      <c r="E23" s="3">
        <v>50000</v>
      </c>
      <c r="F23" s="6">
        <f>AC9</f>
        <v>0.26933333333333331</v>
      </c>
    </row>
    <row r="24" spans="4:29" x14ac:dyDescent="0.2">
      <c r="D24" s="2" t="s">
        <v>5</v>
      </c>
      <c r="E24" s="3">
        <v>100000</v>
      </c>
      <c r="F24" s="6">
        <f>AC10</f>
        <v>0.34200000000000003</v>
      </c>
    </row>
    <row r="25" spans="4:29" x14ac:dyDescent="0.2">
      <c r="D25" s="2" t="s">
        <v>5</v>
      </c>
      <c r="E25" s="3">
        <v>200000</v>
      </c>
      <c r="F25" s="6">
        <f>AC11</f>
        <v>0.46266666666666662</v>
      </c>
    </row>
    <row r="26" spans="4:29" x14ac:dyDescent="0.2">
      <c r="D26" s="2" t="s">
        <v>8</v>
      </c>
      <c r="E26" s="3">
        <v>100</v>
      </c>
      <c r="F26" s="6">
        <f>AC15</f>
        <v>0.18433333333333332</v>
      </c>
    </row>
    <row r="27" spans="4:29" x14ac:dyDescent="0.2">
      <c r="D27" s="2" t="s">
        <v>8</v>
      </c>
      <c r="E27" s="3">
        <v>500</v>
      </c>
      <c r="F27" s="6">
        <f>AC16</f>
        <v>0.19366666666666665</v>
      </c>
    </row>
    <row r="28" spans="4:29" x14ac:dyDescent="0.2">
      <c r="D28" s="2" t="s">
        <v>8</v>
      </c>
      <c r="E28" s="3">
        <v>1000</v>
      </c>
      <c r="F28" s="6">
        <f>AC17</f>
        <v>0.20633333333333334</v>
      </c>
    </row>
    <row r="29" spans="4:29" x14ac:dyDescent="0.2">
      <c r="D29" s="2" t="s">
        <v>8</v>
      </c>
      <c r="E29" s="3">
        <v>5000</v>
      </c>
      <c r="F29" s="6">
        <f>AC18</f>
        <v>0.20899999999999999</v>
      </c>
    </row>
    <row r="30" spans="4:29" x14ac:dyDescent="0.2">
      <c r="D30" s="2" t="s">
        <v>8</v>
      </c>
      <c r="E30" s="3">
        <v>10000</v>
      </c>
      <c r="F30" s="6">
        <f>AC19</f>
        <v>0.23833333333333331</v>
      </c>
    </row>
    <row r="31" spans="4:29" x14ac:dyDescent="0.2">
      <c r="D31" s="2" t="s">
        <v>8</v>
      </c>
      <c r="E31" s="3">
        <v>50000</v>
      </c>
      <c r="F31" s="6">
        <f>AC20</f>
        <v>0.252</v>
      </c>
    </row>
    <row r="32" spans="4:29" x14ac:dyDescent="0.2">
      <c r="D32" s="2" t="s">
        <v>8</v>
      </c>
      <c r="E32" s="3">
        <v>100000</v>
      </c>
      <c r="F32" s="6">
        <f>AC21</f>
        <v>0.33100000000000002</v>
      </c>
    </row>
    <row r="33" spans="4:6" x14ac:dyDescent="0.2">
      <c r="D33" s="2" t="s">
        <v>8</v>
      </c>
      <c r="E33" s="3">
        <v>200000</v>
      </c>
      <c r="F33" s="6">
        <f>AC22</f>
        <v>0.45333333333333331</v>
      </c>
    </row>
    <row r="34" spans="4:6" x14ac:dyDescent="0.2">
      <c r="D34" s="2" t="s">
        <v>9</v>
      </c>
      <c r="E34" s="3">
        <v>100</v>
      </c>
      <c r="F34" s="6">
        <f>AI4</f>
        <v>0.21099999999999999</v>
      </c>
    </row>
    <row r="35" spans="4:6" x14ac:dyDescent="0.2">
      <c r="D35" s="2" t="s">
        <v>9</v>
      </c>
      <c r="E35" s="3">
        <v>500</v>
      </c>
      <c r="F35" s="6">
        <f>AI5</f>
        <v>0.24466666666666667</v>
      </c>
    </row>
    <row r="36" spans="4:6" x14ac:dyDescent="0.2">
      <c r="D36" s="2" t="s">
        <v>9</v>
      </c>
      <c r="E36" s="3">
        <v>1000</v>
      </c>
      <c r="F36" s="6">
        <f>AI6</f>
        <v>0.24033333333333332</v>
      </c>
    </row>
    <row r="37" spans="4:6" x14ac:dyDescent="0.2">
      <c r="D37" s="2" t="s">
        <v>9</v>
      </c>
      <c r="E37" s="3">
        <v>5000</v>
      </c>
      <c r="F37" s="6">
        <f>AI7</f>
        <v>0.26</v>
      </c>
    </row>
    <row r="38" spans="4:6" x14ac:dyDescent="0.2">
      <c r="D38" s="2" t="s">
        <v>9</v>
      </c>
      <c r="E38" s="3">
        <v>10000</v>
      </c>
      <c r="F38" s="6">
        <f>AI8</f>
        <v>0.28099999999999997</v>
      </c>
    </row>
    <row r="39" spans="4:6" x14ac:dyDescent="0.2">
      <c r="D39" s="2" t="s">
        <v>9</v>
      </c>
      <c r="E39" s="3">
        <v>50000</v>
      </c>
      <c r="F39" s="6">
        <f>AI9</f>
        <v>0.33733333333333332</v>
      </c>
    </row>
    <row r="40" spans="4:6" x14ac:dyDescent="0.2">
      <c r="D40" s="2" t="s">
        <v>9</v>
      </c>
      <c r="E40" s="3">
        <v>100000</v>
      </c>
      <c r="F40" s="6">
        <f>AI10</f>
        <v>0.41</v>
      </c>
    </row>
    <row r="41" spans="4:6" x14ac:dyDescent="0.2">
      <c r="D41" s="2" t="s">
        <v>9</v>
      </c>
      <c r="E41" s="3">
        <v>200000</v>
      </c>
      <c r="F41" s="6">
        <f>AI11</f>
        <v>0.59799999999999998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529D-F66E-FE48-9494-FA326F320B32}">
  <dimension ref="A1:AI41"/>
  <sheetViews>
    <sheetView topLeftCell="D1" zoomScaleNormal="100" workbookViewId="0">
      <selection activeCell="F9" sqref="F9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0.25433333333333336</v>
      </c>
      <c r="S2" s="14" t="s">
        <v>3</v>
      </c>
      <c r="T2" s="14"/>
      <c r="U2" s="14"/>
      <c r="V2" s="14"/>
      <c r="W2" s="14"/>
      <c r="Y2" s="19" t="s">
        <v>5</v>
      </c>
      <c r="Z2" s="20"/>
      <c r="AA2" s="20"/>
      <c r="AB2" s="20"/>
      <c r="AC2" s="21"/>
      <c r="AE2" s="14" t="s">
        <v>9</v>
      </c>
      <c r="AF2" s="14"/>
      <c r="AG2" s="14"/>
      <c r="AH2" s="14"/>
      <c r="AI2" s="14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0.2283333333333333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0.24433333333333332</v>
      </c>
      <c r="S4" s="11">
        <v>100</v>
      </c>
      <c r="T4" s="8">
        <v>0.24099999999999999</v>
      </c>
      <c r="U4" s="8">
        <v>0.27500000000000002</v>
      </c>
      <c r="V4" s="8">
        <v>0.247</v>
      </c>
      <c r="W4" s="15">
        <f>SUM(T4:V4)/3</f>
        <v>0.25433333333333336</v>
      </c>
      <c r="Y4" s="7">
        <v>100</v>
      </c>
      <c r="Z4" s="12">
        <v>0.255</v>
      </c>
      <c r="AA4" s="12">
        <v>0.17100000000000001</v>
      </c>
      <c r="AB4" s="12">
        <v>0.20399999999999999</v>
      </c>
      <c r="AC4" s="17">
        <f>SUM(Z4:AB4)/3</f>
        <v>0.21</v>
      </c>
      <c r="AE4" s="11">
        <v>100</v>
      </c>
      <c r="AF4" s="8">
        <v>0.20899999999999999</v>
      </c>
      <c r="AG4" s="8">
        <v>0.19</v>
      </c>
      <c r="AH4" s="8">
        <v>0.23400000000000001</v>
      </c>
      <c r="AI4" s="16">
        <f>SUM(AF4:AH4)/3</f>
        <v>0.21099999999999999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0.307</v>
      </c>
      <c r="S5" s="3">
        <v>500</v>
      </c>
      <c r="T5" s="12">
        <v>0.20599999999999999</v>
      </c>
      <c r="U5" s="12">
        <v>0.25</v>
      </c>
      <c r="V5" s="12">
        <v>0.22900000000000001</v>
      </c>
      <c r="W5" s="15">
        <f>SUM(T5:V5)/3</f>
        <v>0.2283333333333333</v>
      </c>
      <c r="Y5" s="7">
        <v>500</v>
      </c>
      <c r="Z5" s="8">
        <v>0.217</v>
      </c>
      <c r="AA5" s="8">
        <v>0.23400000000000001</v>
      </c>
      <c r="AB5" s="8">
        <v>0.23200000000000001</v>
      </c>
      <c r="AC5" s="17">
        <f>SUM(Z5:AB5)/3</f>
        <v>0.22766666666666668</v>
      </c>
      <c r="AE5" s="3">
        <v>500</v>
      </c>
      <c r="AF5" s="8">
        <v>0.24099999999999999</v>
      </c>
      <c r="AG5" s="8">
        <v>0.215</v>
      </c>
      <c r="AH5" s="8">
        <v>0.27800000000000002</v>
      </c>
      <c r="AI5" s="16">
        <f>SUM(AF5:AH5)/3</f>
        <v>0.24466666666666667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0.69099999999999995</v>
      </c>
      <c r="S6" s="3">
        <v>1000</v>
      </c>
      <c r="T6" s="8">
        <v>0.246</v>
      </c>
      <c r="U6" s="8">
        <v>0.246</v>
      </c>
      <c r="V6" s="8">
        <v>0.24099999999999999</v>
      </c>
      <c r="W6" s="15">
        <f>SUM(T6:V6)/3</f>
        <v>0.24433333333333332</v>
      </c>
      <c r="Y6" s="7">
        <v>1000</v>
      </c>
      <c r="Z6" s="8">
        <v>0.27300000000000002</v>
      </c>
      <c r="AA6" s="8">
        <v>0.23</v>
      </c>
      <c r="AB6" s="8">
        <v>0.22600000000000001</v>
      </c>
      <c r="AC6" s="17">
        <f>SUM(Z6:AB6)/3</f>
        <v>0.24299999999999999</v>
      </c>
      <c r="AE6" s="3">
        <v>1000</v>
      </c>
      <c r="AF6">
        <v>0.23300000000000001</v>
      </c>
      <c r="AG6" s="8">
        <v>0.246</v>
      </c>
      <c r="AH6" s="8">
        <v>0.24199999999999999</v>
      </c>
      <c r="AI6" s="16">
        <f>SUM(AF6:AH6)/3</f>
        <v>0.24033333333333332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11.366</v>
      </c>
      <c r="S7" s="3">
        <v>5000</v>
      </c>
      <c r="T7" s="12">
        <v>0.29199999999999998</v>
      </c>
      <c r="U7" s="12">
        <v>0.31900000000000001</v>
      </c>
      <c r="V7" s="12">
        <v>0.31</v>
      </c>
      <c r="W7" s="15">
        <f>SUM(T7:V7)/3</f>
        <v>0.307</v>
      </c>
      <c r="Y7" s="7">
        <v>5000</v>
      </c>
      <c r="Z7" s="8">
        <v>0.28799999999999998</v>
      </c>
      <c r="AA7" s="8">
        <v>0.25600000000000001</v>
      </c>
      <c r="AB7" s="8">
        <v>0.22500000000000001</v>
      </c>
      <c r="AC7" s="17">
        <f>SUM(Z7:AB7)/3</f>
        <v>0.25633333333333336</v>
      </c>
      <c r="AE7" s="3">
        <v>5000</v>
      </c>
      <c r="AF7" s="8">
        <v>0.26300000000000001</v>
      </c>
      <c r="AG7" s="8">
        <v>0.26700000000000002</v>
      </c>
      <c r="AH7" s="8">
        <v>0.25</v>
      </c>
      <c r="AI7" s="16">
        <f>SUM(AF7:AH7)/3</f>
        <v>0.26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42.679666666666662</v>
      </c>
      <c r="S8" s="3">
        <v>10000</v>
      </c>
      <c r="T8" s="12">
        <v>0.70399999999999996</v>
      </c>
      <c r="U8" s="12">
        <v>0.70099999999999996</v>
      </c>
      <c r="V8" s="12">
        <v>0.66800000000000004</v>
      </c>
      <c r="W8" s="15">
        <f>SUM(T8:V8)/3</f>
        <v>0.69099999999999995</v>
      </c>
      <c r="Y8" s="7">
        <v>10000</v>
      </c>
      <c r="Z8" s="8">
        <v>0.26300000000000001</v>
      </c>
      <c r="AA8" s="8">
        <v>0.23400000000000001</v>
      </c>
      <c r="AB8" s="8">
        <v>0.214</v>
      </c>
      <c r="AC8" s="17">
        <f>SUM(Z8:AB8)/3</f>
        <v>0.23699999999999999</v>
      </c>
      <c r="AE8" s="3">
        <v>10000</v>
      </c>
      <c r="AF8" s="8">
        <v>0.27</v>
      </c>
      <c r="AG8" s="8">
        <v>0.28399999999999997</v>
      </c>
      <c r="AH8" s="8">
        <v>0.28899999999999998</v>
      </c>
      <c r="AI8" s="16">
        <f>SUM(AF8:AH8)/3</f>
        <v>0.28099999999999997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160.24766666666665</v>
      </c>
      <c r="S9" s="3">
        <v>50000</v>
      </c>
      <c r="T9" s="8">
        <v>11.414999999999999</v>
      </c>
      <c r="U9" s="8">
        <v>11.327999999999999</v>
      </c>
      <c r="V9" s="8">
        <v>11.355</v>
      </c>
      <c r="W9" s="15">
        <f>SUM(T9:V9)/3</f>
        <v>11.366</v>
      </c>
      <c r="Y9" s="7">
        <v>50000</v>
      </c>
      <c r="Z9" s="8">
        <v>0.253</v>
      </c>
      <c r="AA9" s="8">
        <v>0.32</v>
      </c>
      <c r="AB9" s="8">
        <v>0.23499999999999999</v>
      </c>
      <c r="AC9" s="17">
        <f>SUM(Z9:AB9)/3</f>
        <v>0.26933333333333331</v>
      </c>
      <c r="AE9" s="3">
        <v>50000</v>
      </c>
      <c r="AF9" s="8">
        <v>0.34300000000000003</v>
      </c>
      <c r="AG9" s="8">
        <v>0.34599999999999997</v>
      </c>
      <c r="AH9" s="8">
        <v>0.32300000000000001</v>
      </c>
      <c r="AI9" s="16">
        <f>SUM(AF9:AH9)/3</f>
        <v>0.33733333333333332</v>
      </c>
    </row>
    <row r="10" spans="1:35" x14ac:dyDescent="0.2">
      <c r="D10" s="2" t="s">
        <v>7</v>
      </c>
      <c r="E10" s="3">
        <v>100</v>
      </c>
      <c r="F10" s="6">
        <f>W15</f>
        <v>0.20633333333333334</v>
      </c>
      <c r="S10" s="3">
        <v>100000</v>
      </c>
      <c r="T10" s="18">
        <v>42.923999999999999</v>
      </c>
      <c r="U10" s="8">
        <v>41.832000000000001</v>
      </c>
      <c r="V10" s="8">
        <v>43.283000000000001</v>
      </c>
      <c r="W10" s="15">
        <f>SUM(T10:V10)/3</f>
        <v>42.679666666666662</v>
      </c>
      <c r="Y10" s="7">
        <v>100000</v>
      </c>
      <c r="Z10" s="8">
        <v>0.32</v>
      </c>
      <c r="AA10" s="8">
        <v>0.34300000000000003</v>
      </c>
      <c r="AB10" s="8">
        <v>0.36299999999999999</v>
      </c>
      <c r="AC10" s="17">
        <f>SUM(Z10:AB10)/3</f>
        <v>0.34200000000000003</v>
      </c>
      <c r="AE10" s="3">
        <v>100000</v>
      </c>
      <c r="AF10" s="8">
        <v>0.44700000000000001</v>
      </c>
      <c r="AG10" s="8">
        <v>0.38900000000000001</v>
      </c>
      <c r="AH10" s="8">
        <v>0.39400000000000002</v>
      </c>
      <c r="AI10" s="16">
        <f>SUM(AF10:AH10)/3</f>
        <v>0.41</v>
      </c>
    </row>
    <row r="11" spans="1:35" x14ac:dyDescent="0.2">
      <c r="D11" s="2" t="s">
        <v>7</v>
      </c>
      <c r="E11" s="3">
        <v>500</v>
      </c>
      <c r="F11" s="6">
        <f>W16</f>
        <v>0.23633333333333331</v>
      </c>
      <c r="S11" s="3">
        <v>200000</v>
      </c>
      <c r="T11" s="8">
        <f>120+40.292</f>
        <v>160.292</v>
      </c>
      <c r="U11" s="8">
        <f>120+40.782</f>
        <v>160.78199999999998</v>
      </c>
      <c r="V11" s="8">
        <f>120+39.669</f>
        <v>159.66899999999998</v>
      </c>
      <c r="W11" s="15">
        <f>SUM(T11:V11)/3</f>
        <v>160.24766666666665</v>
      </c>
      <c r="Y11" s="7">
        <v>200000</v>
      </c>
      <c r="Z11" s="9">
        <v>0.48</v>
      </c>
      <c r="AA11" s="9">
        <v>0.48499999999999999</v>
      </c>
      <c r="AB11" s="9">
        <v>0.42299999999999999</v>
      </c>
      <c r="AC11" s="17">
        <f>SUM(Z11:AB11)/3</f>
        <v>0.46266666666666662</v>
      </c>
      <c r="AE11" s="3">
        <v>200000</v>
      </c>
      <c r="AF11" s="8">
        <v>0.623</v>
      </c>
      <c r="AG11" s="8">
        <v>0.58299999999999996</v>
      </c>
      <c r="AH11" s="8">
        <v>0.58799999999999997</v>
      </c>
      <c r="AI11" s="16">
        <f>SUM(AF11:AH11)/3</f>
        <v>0.59799999999999998</v>
      </c>
    </row>
    <row r="12" spans="1:35" x14ac:dyDescent="0.2">
      <c r="D12" s="2" t="s">
        <v>7</v>
      </c>
      <c r="E12" s="3">
        <v>1000</v>
      </c>
      <c r="F12" s="6">
        <f>W17</f>
        <v>0.249</v>
      </c>
    </row>
    <row r="13" spans="1:35" x14ac:dyDescent="0.2">
      <c r="D13" s="2" t="s">
        <v>7</v>
      </c>
      <c r="E13" s="3">
        <v>5000</v>
      </c>
      <c r="F13" s="6">
        <f>W18</f>
        <v>0.253</v>
      </c>
      <c r="S13" s="14" t="s">
        <v>7</v>
      </c>
      <c r="T13" s="14"/>
      <c r="U13" s="14"/>
      <c r="V13" s="14"/>
      <c r="W13" s="14"/>
      <c r="Y13" s="14" t="s">
        <v>8</v>
      </c>
      <c r="Z13" s="14"/>
      <c r="AA13" s="14"/>
      <c r="AB13" s="14"/>
      <c r="AC13" s="14"/>
    </row>
    <row r="14" spans="1:35" x14ac:dyDescent="0.2">
      <c r="D14" s="2" t="s">
        <v>7</v>
      </c>
      <c r="E14" s="3">
        <v>10000</v>
      </c>
      <c r="F14" s="6">
        <f>W19</f>
        <v>0.26266666666666666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>W20</f>
        <v>0.29533333333333339</v>
      </c>
      <c r="S15" s="3">
        <v>100</v>
      </c>
      <c r="T15" s="8">
        <v>0.21</v>
      </c>
      <c r="U15" s="8">
        <v>0.20599999999999999</v>
      </c>
      <c r="V15" s="8">
        <v>0.20300000000000001</v>
      </c>
      <c r="W15" s="15">
        <f>SUM(T15:V15)/3</f>
        <v>0.20633333333333334</v>
      </c>
      <c r="Y15" s="11">
        <v>100</v>
      </c>
      <c r="Z15" s="8">
        <v>0.17899999999999999</v>
      </c>
      <c r="AA15" s="8">
        <v>0.16400000000000001</v>
      </c>
      <c r="AB15" s="8">
        <v>0.21</v>
      </c>
      <c r="AC15" s="16">
        <f>SUM(Z15:AB15)/3</f>
        <v>0.18433333333333332</v>
      </c>
    </row>
    <row r="16" spans="1:35" x14ac:dyDescent="0.2">
      <c r="D16" s="2" t="s">
        <v>7</v>
      </c>
      <c r="E16" s="3">
        <v>100000</v>
      </c>
      <c r="F16" s="6">
        <f>W21</f>
        <v>0.40199999999999997</v>
      </c>
      <c r="S16" s="3">
        <v>500</v>
      </c>
      <c r="T16" s="8">
        <v>0.22900000000000001</v>
      </c>
      <c r="U16" s="8">
        <v>0.23799999999999999</v>
      </c>
      <c r="V16" s="8">
        <v>0.24199999999999999</v>
      </c>
      <c r="W16" s="15">
        <f>SUM(T16:V16)/3</f>
        <v>0.23633333333333331</v>
      </c>
      <c r="Y16" s="3">
        <v>500</v>
      </c>
      <c r="Z16" s="12">
        <v>0.17299999999999999</v>
      </c>
      <c r="AA16" s="12">
        <v>0.18</v>
      </c>
      <c r="AB16" s="12">
        <v>0.22800000000000001</v>
      </c>
      <c r="AC16" s="16">
        <f>SUM(Z16:AB16)/3</f>
        <v>0.19366666666666665</v>
      </c>
    </row>
    <row r="17" spans="4:29" x14ac:dyDescent="0.2">
      <c r="D17" s="2" t="s">
        <v>7</v>
      </c>
      <c r="E17" s="3">
        <v>200000</v>
      </c>
      <c r="F17" s="6">
        <f>W22</f>
        <v>0.55000000000000004</v>
      </c>
      <c r="S17" s="3">
        <v>1000</v>
      </c>
      <c r="T17" s="8">
        <v>0.27100000000000002</v>
      </c>
      <c r="U17" s="8">
        <v>0.24199999999999999</v>
      </c>
      <c r="V17" s="8">
        <v>0.23400000000000001</v>
      </c>
      <c r="W17" s="15">
        <f>SUM(T17:V17)/3</f>
        <v>0.249</v>
      </c>
      <c r="Y17" s="3">
        <v>1000</v>
      </c>
      <c r="Z17" s="8">
        <v>0.247</v>
      </c>
      <c r="AA17" s="8">
        <v>0.20200000000000001</v>
      </c>
      <c r="AB17" s="8">
        <v>0.17</v>
      </c>
      <c r="AC17" s="16">
        <f>SUM(Z17:AB17)/3</f>
        <v>0.20633333333333334</v>
      </c>
    </row>
    <row r="18" spans="4:29" x14ac:dyDescent="0.2">
      <c r="D18" s="2" t="s">
        <v>5</v>
      </c>
      <c r="E18" s="3">
        <v>100</v>
      </c>
      <c r="F18" s="6">
        <f>AC4</f>
        <v>0.21</v>
      </c>
      <c r="S18" s="3">
        <v>5000</v>
      </c>
      <c r="T18" s="8">
        <v>0.27300000000000002</v>
      </c>
      <c r="U18" s="8">
        <v>0.219</v>
      </c>
      <c r="V18" s="8">
        <v>0.26700000000000002</v>
      </c>
      <c r="W18" s="15">
        <f>SUM(T18:V18)/3</f>
        <v>0.253</v>
      </c>
      <c r="Y18" s="3">
        <v>5000</v>
      </c>
      <c r="Z18" s="8">
        <v>0.184</v>
      </c>
      <c r="AA18" s="8">
        <v>0.22800000000000001</v>
      </c>
      <c r="AB18" s="8">
        <v>0.215</v>
      </c>
      <c r="AC18" s="16">
        <f>SUM(Z18:AB18)/3</f>
        <v>0.20899999999999999</v>
      </c>
    </row>
    <row r="19" spans="4:29" x14ac:dyDescent="0.2">
      <c r="D19" s="2" t="s">
        <v>5</v>
      </c>
      <c r="E19" s="3">
        <v>500</v>
      </c>
      <c r="F19" s="6">
        <f>AC5</f>
        <v>0.22766666666666668</v>
      </c>
      <c r="S19" s="3">
        <v>10000</v>
      </c>
      <c r="T19" s="8">
        <v>0.29399999999999998</v>
      </c>
      <c r="U19" s="8">
        <v>0.24</v>
      </c>
      <c r="V19" s="8">
        <v>0.254</v>
      </c>
      <c r="W19" s="15">
        <f t="shared" ref="W19" si="0">SUM(T19:V19)/3</f>
        <v>0.26266666666666666</v>
      </c>
      <c r="Y19" s="3">
        <v>10000</v>
      </c>
      <c r="Z19" s="8">
        <v>0.22800000000000001</v>
      </c>
      <c r="AA19" s="8">
        <v>0.254</v>
      </c>
      <c r="AB19" s="8">
        <v>0.23300000000000001</v>
      </c>
      <c r="AC19" s="16">
        <f>SUM(Z19:AB19)/3</f>
        <v>0.23833333333333331</v>
      </c>
    </row>
    <row r="20" spans="4:29" x14ac:dyDescent="0.2">
      <c r="D20" s="2" t="s">
        <v>5</v>
      </c>
      <c r="E20" s="3">
        <v>1000</v>
      </c>
      <c r="F20" s="6">
        <f>AC6</f>
        <v>0.24299999999999999</v>
      </c>
      <c r="S20" s="3">
        <v>50000</v>
      </c>
      <c r="T20" s="8">
        <v>0.27</v>
      </c>
      <c r="U20" s="8">
        <v>0.318</v>
      </c>
      <c r="V20" s="8">
        <v>0.29799999999999999</v>
      </c>
      <c r="W20" s="15">
        <f>SUM(T20:V20)/3</f>
        <v>0.29533333333333339</v>
      </c>
      <c r="Y20" s="3">
        <v>50000</v>
      </c>
      <c r="Z20" s="8">
        <v>0.24299999999999999</v>
      </c>
      <c r="AA20" s="8">
        <v>0.28899999999999998</v>
      </c>
      <c r="AB20" s="8">
        <v>0.224</v>
      </c>
      <c r="AC20" s="16">
        <f>SUM(Z20:AB20)/3</f>
        <v>0.252</v>
      </c>
    </row>
    <row r="21" spans="4:29" x14ac:dyDescent="0.2">
      <c r="D21" s="2" t="s">
        <v>5</v>
      </c>
      <c r="E21" s="3">
        <v>5000</v>
      </c>
      <c r="F21" s="6">
        <f>AC7</f>
        <v>0.25633333333333336</v>
      </c>
      <c r="S21" s="3">
        <v>100000</v>
      </c>
      <c r="T21" s="8">
        <v>0.38500000000000001</v>
      </c>
      <c r="U21" s="8">
        <v>0.45500000000000002</v>
      </c>
      <c r="V21" s="8">
        <v>0.36599999999999999</v>
      </c>
      <c r="W21" s="15">
        <f>SUM(T21:V21)/3</f>
        <v>0.40199999999999997</v>
      </c>
      <c r="Y21" s="3">
        <v>100000</v>
      </c>
      <c r="Z21" s="8">
        <v>0.32800000000000001</v>
      </c>
      <c r="AA21" s="8">
        <v>0.32600000000000001</v>
      </c>
      <c r="AB21" s="8">
        <v>0.33900000000000002</v>
      </c>
      <c r="AC21" s="16">
        <f>SUM(Z21:AB21)/3</f>
        <v>0.33100000000000002</v>
      </c>
    </row>
    <row r="22" spans="4:29" x14ac:dyDescent="0.2">
      <c r="D22" s="2" t="s">
        <v>5</v>
      </c>
      <c r="E22" s="3">
        <v>10000</v>
      </c>
      <c r="F22" s="6">
        <f>AC8</f>
        <v>0.23699999999999999</v>
      </c>
      <c r="S22" s="3">
        <v>200000</v>
      </c>
      <c r="T22" s="8">
        <v>0.53500000000000003</v>
      </c>
      <c r="U22" s="8">
        <v>0.54800000000000004</v>
      </c>
      <c r="V22" s="8">
        <v>0.56699999999999995</v>
      </c>
      <c r="W22" s="15">
        <f>SUM(T22:V22)/3</f>
        <v>0.55000000000000004</v>
      </c>
      <c r="Y22" s="3">
        <v>200000</v>
      </c>
      <c r="Z22" s="8">
        <v>0.48199999999999998</v>
      </c>
      <c r="AA22" s="8">
        <v>0.44400000000000001</v>
      </c>
      <c r="AB22" s="8">
        <v>0.434</v>
      </c>
      <c r="AC22" s="16">
        <f>SUM(Z22:AB22)/3</f>
        <v>0.45333333333333331</v>
      </c>
    </row>
    <row r="23" spans="4:29" x14ac:dyDescent="0.2">
      <c r="D23" s="2" t="s">
        <v>5</v>
      </c>
      <c r="E23" s="3">
        <v>50000</v>
      </c>
      <c r="F23" s="6">
        <f>AC9</f>
        <v>0.26933333333333331</v>
      </c>
    </row>
    <row r="24" spans="4:29" x14ac:dyDescent="0.2">
      <c r="D24" s="2" t="s">
        <v>5</v>
      </c>
      <c r="E24" s="3">
        <v>100000</v>
      </c>
      <c r="F24" s="6">
        <f>AC10</f>
        <v>0.34200000000000003</v>
      </c>
    </row>
    <row r="25" spans="4:29" x14ac:dyDescent="0.2">
      <c r="D25" s="2" t="s">
        <v>5</v>
      </c>
      <c r="E25" s="3">
        <v>200000</v>
      </c>
      <c r="F25" s="6">
        <f>AC11</f>
        <v>0.46266666666666662</v>
      </c>
    </row>
    <row r="26" spans="4:29" x14ac:dyDescent="0.2">
      <c r="D26" s="2" t="s">
        <v>8</v>
      </c>
      <c r="E26" s="3">
        <v>100</v>
      </c>
      <c r="F26" s="6">
        <f>AC15</f>
        <v>0.18433333333333332</v>
      </c>
    </row>
    <row r="27" spans="4:29" x14ac:dyDescent="0.2">
      <c r="D27" s="2" t="s">
        <v>8</v>
      </c>
      <c r="E27" s="3">
        <v>500</v>
      </c>
      <c r="F27" s="6">
        <f>AC16</f>
        <v>0.19366666666666665</v>
      </c>
    </row>
    <row r="28" spans="4:29" x14ac:dyDescent="0.2">
      <c r="D28" s="2" t="s">
        <v>8</v>
      </c>
      <c r="E28" s="3">
        <v>1000</v>
      </c>
      <c r="F28" s="6">
        <f>AC17</f>
        <v>0.20633333333333334</v>
      </c>
    </row>
    <row r="29" spans="4:29" x14ac:dyDescent="0.2">
      <c r="D29" s="2" t="s">
        <v>8</v>
      </c>
      <c r="E29" s="3">
        <v>5000</v>
      </c>
      <c r="F29" s="6">
        <f>AC18</f>
        <v>0.20899999999999999</v>
      </c>
    </row>
    <row r="30" spans="4:29" x14ac:dyDescent="0.2">
      <c r="D30" s="2" t="s">
        <v>8</v>
      </c>
      <c r="E30" s="3">
        <v>10000</v>
      </c>
      <c r="F30" s="6">
        <f>AC19</f>
        <v>0.23833333333333331</v>
      </c>
    </row>
    <row r="31" spans="4:29" x14ac:dyDescent="0.2">
      <c r="D31" s="2" t="s">
        <v>8</v>
      </c>
      <c r="E31" s="3">
        <v>50000</v>
      </c>
      <c r="F31" s="6">
        <f>AC20</f>
        <v>0.252</v>
      </c>
    </row>
    <row r="32" spans="4:29" x14ac:dyDescent="0.2">
      <c r="D32" s="2" t="s">
        <v>8</v>
      </c>
      <c r="E32" s="3">
        <v>100000</v>
      </c>
      <c r="F32" s="6">
        <f>AC21</f>
        <v>0.33100000000000002</v>
      </c>
    </row>
    <row r="33" spans="4:6" x14ac:dyDescent="0.2">
      <c r="D33" s="2" t="s">
        <v>8</v>
      </c>
      <c r="E33" s="3">
        <v>200000</v>
      </c>
      <c r="F33" s="6">
        <f>AC22</f>
        <v>0.45333333333333331</v>
      </c>
    </row>
    <row r="34" spans="4:6" x14ac:dyDescent="0.2">
      <c r="D34" s="2" t="s">
        <v>9</v>
      </c>
      <c r="E34" s="3">
        <v>100</v>
      </c>
      <c r="F34" s="6">
        <f>AI4</f>
        <v>0.21099999999999999</v>
      </c>
    </row>
    <row r="35" spans="4:6" x14ac:dyDescent="0.2">
      <c r="D35" s="2" t="s">
        <v>9</v>
      </c>
      <c r="E35" s="3">
        <v>500</v>
      </c>
      <c r="F35" s="6">
        <f>AI5</f>
        <v>0.24466666666666667</v>
      </c>
    </row>
    <row r="36" spans="4:6" x14ac:dyDescent="0.2">
      <c r="D36" s="2" t="s">
        <v>9</v>
      </c>
      <c r="E36" s="3">
        <v>1000</v>
      </c>
      <c r="F36" s="6">
        <f>AI6</f>
        <v>0.24033333333333332</v>
      </c>
    </row>
    <row r="37" spans="4:6" x14ac:dyDescent="0.2">
      <c r="D37" s="2" t="s">
        <v>9</v>
      </c>
      <c r="E37" s="3">
        <v>5000</v>
      </c>
      <c r="F37" s="6">
        <f>AI7</f>
        <v>0.26</v>
      </c>
    </row>
    <row r="38" spans="4:6" x14ac:dyDescent="0.2">
      <c r="D38" s="2" t="s">
        <v>9</v>
      </c>
      <c r="E38" s="3">
        <v>10000</v>
      </c>
      <c r="F38" s="6">
        <f>AI8</f>
        <v>0.28099999999999997</v>
      </c>
    </row>
    <row r="39" spans="4:6" x14ac:dyDescent="0.2">
      <c r="D39" s="2" t="s">
        <v>9</v>
      </c>
      <c r="E39" s="3">
        <v>50000</v>
      </c>
      <c r="F39" s="6">
        <f>AI9</f>
        <v>0.33733333333333332</v>
      </c>
    </row>
    <row r="40" spans="4:6" x14ac:dyDescent="0.2">
      <c r="D40" s="2" t="s">
        <v>9</v>
      </c>
      <c r="E40" s="3">
        <v>100000</v>
      </c>
      <c r="F40" s="6">
        <f>AI10</f>
        <v>0.41</v>
      </c>
    </row>
    <row r="41" spans="4:6" x14ac:dyDescent="0.2">
      <c r="D41" s="2" t="s">
        <v>9</v>
      </c>
      <c r="E41" s="3">
        <v>200000</v>
      </c>
      <c r="F41" s="6">
        <f>AI11</f>
        <v>0.59799999999999998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9EA4-3940-F946-8294-821C1ED08452}">
  <dimension ref="A1:H46"/>
  <sheetViews>
    <sheetView topLeftCell="B1" zoomScale="132" zoomScaleNormal="100" workbookViewId="0">
      <selection activeCell="M17" sqref="M1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20" bestFit="1" customWidth="1"/>
    <col min="7" max="7" width="21.6640625" bestFit="1" customWidth="1"/>
    <col min="8" max="8" width="19.33203125" bestFit="1" customWidth="1"/>
    <col min="14" max="14" width="7.33203125" customWidth="1"/>
  </cols>
  <sheetData>
    <row r="1" spans="1:8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12</v>
      </c>
      <c r="G1" s="4" t="s">
        <v>13</v>
      </c>
      <c r="H1" s="4" t="s">
        <v>14</v>
      </c>
    </row>
    <row r="2" spans="1:8" x14ac:dyDescent="0.2">
      <c r="A2" s="2">
        <v>100</v>
      </c>
      <c r="B2" s="2">
        <v>0</v>
      </c>
      <c r="D2" s="2" t="s">
        <v>3</v>
      </c>
      <c r="E2" s="3">
        <v>100</v>
      </c>
      <c r="F2" s="6">
        <v>0.20166666666666666</v>
      </c>
      <c r="G2" s="6">
        <v>0.21266666666666667</v>
      </c>
      <c r="H2" s="6">
        <v>0.25433333333333336</v>
      </c>
    </row>
    <row r="3" spans="1:8" x14ac:dyDescent="0.2">
      <c r="A3" s="2">
        <v>500</v>
      </c>
      <c r="B3" s="2">
        <v>50</v>
      </c>
      <c r="D3" s="2" t="s">
        <v>3</v>
      </c>
      <c r="E3" s="3">
        <v>500</v>
      </c>
      <c r="F3" s="6">
        <v>0.24399999999999999</v>
      </c>
      <c r="G3" s="6">
        <v>0.223</v>
      </c>
      <c r="H3" s="6">
        <v>0.2283333333333333</v>
      </c>
    </row>
    <row r="4" spans="1:8" x14ac:dyDescent="0.2">
      <c r="A4" s="2">
        <v>1000</v>
      </c>
      <c r="B4" s="2">
        <v>100</v>
      </c>
      <c r="D4" s="2" t="s">
        <v>3</v>
      </c>
      <c r="E4" s="3">
        <v>1000</v>
      </c>
      <c r="F4" s="6">
        <v>0.26733333333333337</v>
      </c>
      <c r="G4" s="6">
        <v>0.22933333333333331</v>
      </c>
      <c r="H4" s="6">
        <v>0.24433333333333332</v>
      </c>
    </row>
    <row r="5" spans="1:8" x14ac:dyDescent="0.2">
      <c r="A5" s="2">
        <v>5000</v>
      </c>
      <c r="B5" s="2">
        <v>150</v>
      </c>
      <c r="D5" s="2" t="s">
        <v>3</v>
      </c>
      <c r="E5" s="3">
        <v>5000</v>
      </c>
      <c r="F5" s="6">
        <v>0.44933333333333336</v>
      </c>
      <c r="G5" s="6">
        <v>0.25833333333333336</v>
      </c>
      <c r="H5" s="6">
        <v>0.307</v>
      </c>
    </row>
    <row r="6" spans="1:8" x14ac:dyDescent="0.2">
      <c r="A6" s="2">
        <v>10000</v>
      </c>
      <c r="B6" s="2">
        <v>200</v>
      </c>
      <c r="D6" s="2" t="s">
        <v>3</v>
      </c>
      <c r="E6" s="3">
        <v>10000</v>
      </c>
      <c r="F6" s="6">
        <v>1.0153333333333332</v>
      </c>
      <c r="G6" s="6">
        <v>0.26700000000000002</v>
      </c>
      <c r="H6" s="6">
        <v>0.69099999999999995</v>
      </c>
    </row>
    <row r="7" spans="1:8" x14ac:dyDescent="0.2">
      <c r="A7" s="2">
        <v>50000</v>
      </c>
      <c r="B7" s="2">
        <v>250</v>
      </c>
      <c r="D7" s="2" t="s">
        <v>3</v>
      </c>
      <c r="E7" s="3">
        <v>50000</v>
      </c>
      <c r="F7" s="6">
        <v>19.654666666666667</v>
      </c>
      <c r="G7" s="6">
        <v>0.29199999999999998</v>
      </c>
      <c r="H7" s="6">
        <v>11.366</v>
      </c>
    </row>
    <row r="8" spans="1:8" x14ac:dyDescent="0.2">
      <c r="A8" s="2">
        <v>100000</v>
      </c>
      <c r="B8" s="2">
        <v>300</v>
      </c>
      <c r="D8" s="2" t="s">
        <v>3</v>
      </c>
      <c r="E8" s="3">
        <v>100000</v>
      </c>
      <c r="F8" s="6">
        <v>78.025999999999996</v>
      </c>
      <c r="G8" s="6">
        <v>0.34966666666666663</v>
      </c>
      <c r="H8" s="6">
        <v>42.679666666666662</v>
      </c>
    </row>
    <row r="9" spans="1:8" x14ac:dyDescent="0.2">
      <c r="A9" s="2">
        <v>200000</v>
      </c>
      <c r="B9" s="2">
        <v>350</v>
      </c>
      <c r="D9" s="2" t="s">
        <v>3</v>
      </c>
      <c r="E9" s="3">
        <v>200000</v>
      </c>
      <c r="F9" s="6">
        <v>310.10766666666672</v>
      </c>
      <c r="G9" s="6">
        <v>0.40133333333333338</v>
      </c>
      <c r="H9" s="6">
        <v>160.24766666666665</v>
      </c>
    </row>
    <row r="10" spans="1:8" x14ac:dyDescent="0.2">
      <c r="A10" s="23"/>
      <c r="B10" s="23"/>
      <c r="D10" s="22" t="s">
        <v>10</v>
      </c>
      <c r="E10" s="22"/>
      <c r="F10" s="24">
        <f>SUM(F2:F9)/8</f>
        <v>51.245750000000008</v>
      </c>
      <c r="G10" s="24">
        <f>SUM(G2:G9)/8</f>
        <v>0.27916666666666667</v>
      </c>
      <c r="H10" s="24">
        <f>SUM(H2:H9)/8</f>
        <v>27.002291666666665</v>
      </c>
    </row>
    <row r="11" spans="1:8" x14ac:dyDescent="0.2">
      <c r="D11" s="2" t="s">
        <v>7</v>
      </c>
      <c r="E11" s="3">
        <v>100</v>
      </c>
      <c r="F11" s="6">
        <v>0.18800000000000003</v>
      </c>
      <c r="G11" s="6">
        <v>0.20133333333333336</v>
      </c>
      <c r="H11" s="6">
        <v>0.20633333333333334</v>
      </c>
    </row>
    <row r="12" spans="1:8" x14ac:dyDescent="0.2">
      <c r="D12" s="2" t="s">
        <v>7</v>
      </c>
      <c r="E12" s="3">
        <v>500</v>
      </c>
      <c r="F12" s="6">
        <v>0.22866666666666666</v>
      </c>
      <c r="G12" s="6">
        <v>0.218</v>
      </c>
      <c r="H12" s="6">
        <v>0.23633333333333331</v>
      </c>
    </row>
    <row r="13" spans="1:8" x14ac:dyDescent="0.2">
      <c r="D13" s="2" t="s">
        <v>7</v>
      </c>
      <c r="E13" s="3">
        <v>1000</v>
      </c>
      <c r="F13" s="6">
        <v>0.24933333333333332</v>
      </c>
      <c r="G13" s="6">
        <v>0.23033333333333331</v>
      </c>
      <c r="H13" s="6">
        <v>0.249</v>
      </c>
    </row>
    <row r="14" spans="1:8" x14ac:dyDescent="0.2">
      <c r="D14" s="2" t="s">
        <v>7</v>
      </c>
      <c r="E14" s="3">
        <v>5000</v>
      </c>
      <c r="F14" s="6">
        <v>0.25033333333333335</v>
      </c>
      <c r="G14" s="6">
        <v>0.249</v>
      </c>
      <c r="H14" s="6">
        <v>0.253</v>
      </c>
    </row>
    <row r="15" spans="1:8" x14ac:dyDescent="0.2">
      <c r="D15" s="2" t="s">
        <v>7</v>
      </c>
      <c r="E15" s="3">
        <v>10000</v>
      </c>
      <c r="F15" s="6">
        <v>0.28533333333333338</v>
      </c>
      <c r="G15" s="6">
        <v>0.24866666666666667</v>
      </c>
      <c r="H15" s="6">
        <v>0.26266666666666666</v>
      </c>
    </row>
    <row r="16" spans="1:8" x14ac:dyDescent="0.2">
      <c r="D16" s="2" t="s">
        <v>7</v>
      </c>
      <c r="E16" s="3">
        <v>50000</v>
      </c>
      <c r="F16" s="6">
        <v>0.33533333333333332</v>
      </c>
      <c r="G16" s="6">
        <v>0.25700000000000001</v>
      </c>
      <c r="H16" s="6">
        <v>0.29533333333333339</v>
      </c>
    </row>
    <row r="17" spans="4:8" x14ac:dyDescent="0.2">
      <c r="D17" s="2" t="s">
        <v>7</v>
      </c>
      <c r="E17" s="3">
        <v>100000</v>
      </c>
      <c r="F17" s="6">
        <v>0.38066666666666671</v>
      </c>
      <c r="G17" s="6">
        <v>0.42166666666666669</v>
      </c>
      <c r="H17" s="6">
        <v>0.40199999999999997</v>
      </c>
    </row>
    <row r="18" spans="4:8" x14ac:dyDescent="0.2">
      <c r="D18" s="2" t="s">
        <v>7</v>
      </c>
      <c r="E18" s="3">
        <v>200000</v>
      </c>
      <c r="F18" s="6">
        <v>0.54300000000000004</v>
      </c>
      <c r="G18" s="6">
        <v>0.51833333333333331</v>
      </c>
      <c r="H18" s="6">
        <v>0.55000000000000004</v>
      </c>
    </row>
    <row r="19" spans="4:8" x14ac:dyDescent="0.2">
      <c r="D19" s="22" t="s">
        <v>10</v>
      </c>
      <c r="E19" s="22"/>
      <c r="F19" s="24">
        <f>SUM(F11:F18)/8</f>
        <v>0.30758333333333338</v>
      </c>
      <c r="G19" s="24">
        <f>SUM(G11:G18)/8</f>
        <v>0.29304166666666664</v>
      </c>
      <c r="H19" s="24">
        <f>SUM(H11:H18)/8</f>
        <v>0.30683333333333335</v>
      </c>
    </row>
    <row r="20" spans="4:8" x14ac:dyDescent="0.2">
      <c r="D20" s="2" t="s">
        <v>5</v>
      </c>
      <c r="E20" s="3">
        <v>100</v>
      </c>
      <c r="F20" s="6">
        <v>0.19733333333333336</v>
      </c>
      <c r="G20" s="6">
        <v>0.18500000000000003</v>
      </c>
      <c r="H20" s="6">
        <v>0.21</v>
      </c>
    </row>
    <row r="21" spans="4:8" x14ac:dyDescent="0.2">
      <c r="D21" s="2" t="s">
        <v>5</v>
      </c>
      <c r="E21" s="3">
        <v>500</v>
      </c>
      <c r="F21" s="6">
        <v>0.18699999999999997</v>
      </c>
      <c r="G21" s="6">
        <v>0.19899999999999998</v>
      </c>
      <c r="H21" s="6">
        <v>0.22766666666666668</v>
      </c>
    </row>
    <row r="22" spans="4:8" x14ac:dyDescent="0.2">
      <c r="D22" s="2" t="s">
        <v>5</v>
      </c>
      <c r="E22" s="3">
        <v>1000</v>
      </c>
      <c r="F22" s="6">
        <v>0.23333333333333336</v>
      </c>
      <c r="G22" s="6">
        <v>0.25433333333333336</v>
      </c>
      <c r="H22" s="6">
        <v>0.24299999999999999</v>
      </c>
    </row>
    <row r="23" spans="4:8" x14ac:dyDescent="0.2">
      <c r="D23" s="2" t="s">
        <v>5</v>
      </c>
      <c r="E23" s="3">
        <v>5000</v>
      </c>
      <c r="F23" s="6">
        <v>0.24866666666666667</v>
      </c>
      <c r="G23" s="6">
        <v>0.23900000000000002</v>
      </c>
      <c r="H23" s="6">
        <v>0.25633333333333336</v>
      </c>
    </row>
    <row r="24" spans="4:8" x14ac:dyDescent="0.2">
      <c r="D24" s="2" t="s">
        <v>5</v>
      </c>
      <c r="E24" s="3">
        <v>10000</v>
      </c>
      <c r="F24" s="6">
        <v>0.27200000000000002</v>
      </c>
      <c r="G24" s="6">
        <v>0.26100000000000001</v>
      </c>
      <c r="H24" s="6">
        <v>0.23699999999999999</v>
      </c>
    </row>
    <row r="25" spans="4:8" x14ac:dyDescent="0.2">
      <c r="D25" s="2" t="s">
        <v>5</v>
      </c>
      <c r="E25" s="3">
        <v>50000</v>
      </c>
      <c r="F25" s="6">
        <v>0.25566666666666665</v>
      </c>
      <c r="G25" s="6">
        <v>0.27233333333333332</v>
      </c>
      <c r="H25" s="6">
        <v>0.26933333333333331</v>
      </c>
    </row>
    <row r="26" spans="4:8" x14ac:dyDescent="0.2">
      <c r="D26" s="2" t="s">
        <v>5</v>
      </c>
      <c r="E26" s="3">
        <v>100000</v>
      </c>
      <c r="F26" s="6">
        <v>0.30333333333333329</v>
      </c>
      <c r="G26" s="6">
        <v>0.29799999999999999</v>
      </c>
      <c r="H26" s="6">
        <v>0.34200000000000003</v>
      </c>
    </row>
    <row r="27" spans="4:8" x14ac:dyDescent="0.2">
      <c r="D27" s="2" t="s">
        <v>5</v>
      </c>
      <c r="E27" s="3">
        <v>200000</v>
      </c>
      <c r="F27" s="6">
        <v>0.46633333333333332</v>
      </c>
      <c r="G27" s="6">
        <v>0.40066666666666667</v>
      </c>
      <c r="H27" s="6">
        <v>0.46266666666666662</v>
      </c>
    </row>
    <row r="28" spans="4:8" x14ac:dyDescent="0.2">
      <c r="D28" s="22" t="s">
        <v>10</v>
      </c>
      <c r="E28" s="22"/>
      <c r="F28" s="24">
        <f>SUM(F20:F27)/8</f>
        <v>0.27045833333333336</v>
      </c>
      <c r="G28" s="24">
        <f>SUM(G20:G27)/8</f>
        <v>0.26366666666666666</v>
      </c>
      <c r="H28" s="24">
        <f>SUM(H20:H27)/8</f>
        <v>0.28100000000000003</v>
      </c>
    </row>
    <row r="29" spans="4:8" x14ac:dyDescent="0.2">
      <c r="D29" s="2" t="s">
        <v>8</v>
      </c>
      <c r="E29" s="3">
        <v>100</v>
      </c>
      <c r="F29" s="6">
        <v>0.20066666666666669</v>
      </c>
      <c r="G29" s="6">
        <v>0.20166666666666666</v>
      </c>
      <c r="H29" s="6">
        <v>0.18433333333333332</v>
      </c>
    </row>
    <row r="30" spans="4:8" x14ac:dyDescent="0.2">
      <c r="D30" s="2" t="s">
        <v>8</v>
      </c>
      <c r="E30" s="3">
        <v>500</v>
      </c>
      <c r="F30" s="6">
        <v>0.24166666666666667</v>
      </c>
      <c r="G30" s="6">
        <v>0.23133333333333331</v>
      </c>
      <c r="H30" s="6">
        <v>0.19366666666666665</v>
      </c>
    </row>
    <row r="31" spans="4:8" x14ac:dyDescent="0.2">
      <c r="D31" s="2" t="s">
        <v>8</v>
      </c>
      <c r="E31" s="3">
        <v>1000</v>
      </c>
      <c r="F31" s="6">
        <v>0.24466666666666667</v>
      </c>
      <c r="G31" s="6">
        <v>0.22966666666666669</v>
      </c>
      <c r="H31" s="6">
        <v>0.20633333333333334</v>
      </c>
    </row>
    <row r="32" spans="4:8" x14ac:dyDescent="0.2">
      <c r="D32" s="2" t="s">
        <v>8</v>
      </c>
      <c r="E32" s="3">
        <v>5000</v>
      </c>
      <c r="F32" s="6">
        <v>0.24833333333333332</v>
      </c>
      <c r="G32" s="6">
        <v>0.24199999999999999</v>
      </c>
      <c r="H32" s="6">
        <v>0.20899999999999999</v>
      </c>
    </row>
    <row r="33" spans="4:8" x14ac:dyDescent="0.2">
      <c r="D33" s="2" t="s">
        <v>8</v>
      </c>
      <c r="E33" s="3">
        <v>10000</v>
      </c>
      <c r="F33" s="6">
        <v>0.25166666666666665</v>
      </c>
      <c r="G33" s="6">
        <v>0.25666666666666665</v>
      </c>
      <c r="H33" s="6">
        <v>0.23833333333333331</v>
      </c>
    </row>
    <row r="34" spans="4:8" x14ac:dyDescent="0.2">
      <c r="D34" s="2" t="s">
        <v>8</v>
      </c>
      <c r="E34" s="3">
        <v>50000</v>
      </c>
      <c r="F34" s="6">
        <v>0.27799999999999997</v>
      </c>
      <c r="G34" s="6">
        <v>0.29166666666666669</v>
      </c>
      <c r="H34" s="6">
        <v>0.252</v>
      </c>
    </row>
    <row r="35" spans="4:8" x14ac:dyDescent="0.2">
      <c r="D35" s="2" t="s">
        <v>8</v>
      </c>
      <c r="E35" s="3">
        <v>100000</v>
      </c>
      <c r="F35" s="6">
        <v>0.29633333333333334</v>
      </c>
      <c r="G35" s="6">
        <v>0.35533333333333328</v>
      </c>
      <c r="H35" s="6">
        <v>0.33100000000000002</v>
      </c>
    </row>
    <row r="36" spans="4:8" x14ac:dyDescent="0.2">
      <c r="D36" s="2" t="s">
        <v>8</v>
      </c>
      <c r="E36" s="3">
        <v>200000</v>
      </c>
      <c r="F36" s="6">
        <v>0.38866666666666666</v>
      </c>
      <c r="G36" s="6">
        <v>0.44799999999999995</v>
      </c>
      <c r="H36" s="6">
        <v>0.45333333333333331</v>
      </c>
    </row>
    <row r="37" spans="4:8" x14ac:dyDescent="0.2">
      <c r="D37" s="22" t="s">
        <v>10</v>
      </c>
      <c r="E37" s="22"/>
      <c r="F37" s="24">
        <f>SUM(F29:F36)/8</f>
        <v>0.26874999999999999</v>
      </c>
      <c r="G37" s="24">
        <f>SUM(G29:G36)/8</f>
        <v>0.28204166666666663</v>
      </c>
      <c r="H37" s="24">
        <f>SUM(H29:H36)/8</f>
        <v>0.25850000000000001</v>
      </c>
    </row>
    <row r="38" spans="4:8" x14ac:dyDescent="0.2">
      <c r="D38" s="2" t="s">
        <v>9</v>
      </c>
      <c r="E38" s="3">
        <v>100</v>
      </c>
      <c r="F38" s="6">
        <v>0.22766666666666666</v>
      </c>
      <c r="G38" s="6">
        <v>0.25933333333333336</v>
      </c>
      <c r="H38" s="6">
        <v>0.21099999999999999</v>
      </c>
    </row>
    <row r="39" spans="4:8" x14ac:dyDescent="0.2">
      <c r="D39" s="2" t="s">
        <v>9</v>
      </c>
      <c r="E39" s="3">
        <v>500</v>
      </c>
      <c r="F39" s="6">
        <v>0.25366666666666665</v>
      </c>
      <c r="G39" s="6">
        <v>0.24233333333333332</v>
      </c>
      <c r="H39" s="6">
        <v>0.24466666666666667</v>
      </c>
    </row>
    <row r="40" spans="4:8" x14ac:dyDescent="0.2">
      <c r="D40" s="2" t="s">
        <v>9</v>
      </c>
      <c r="E40" s="3">
        <v>1000</v>
      </c>
      <c r="F40" s="6">
        <v>0.25766666666666665</v>
      </c>
      <c r="G40" s="6">
        <v>0.24399999999999999</v>
      </c>
      <c r="H40" s="6">
        <v>0.24033333333333332</v>
      </c>
    </row>
    <row r="41" spans="4:8" x14ac:dyDescent="0.2">
      <c r="D41" s="2" t="s">
        <v>9</v>
      </c>
      <c r="E41" s="3">
        <v>5000</v>
      </c>
      <c r="F41" s="6">
        <v>0.26933333333333337</v>
      </c>
      <c r="G41" s="6">
        <v>0.24266666666666667</v>
      </c>
      <c r="H41" s="6">
        <v>0.26</v>
      </c>
    </row>
    <row r="42" spans="4:8" x14ac:dyDescent="0.2">
      <c r="D42" s="2" t="s">
        <v>9</v>
      </c>
      <c r="E42" s="3">
        <v>10000</v>
      </c>
      <c r="F42" s="6">
        <v>0.27266666666666667</v>
      </c>
      <c r="G42" s="6">
        <v>0.26500000000000001</v>
      </c>
      <c r="H42" s="6">
        <v>0.28099999999999997</v>
      </c>
    </row>
    <row r="43" spans="4:8" x14ac:dyDescent="0.2">
      <c r="D43" s="2" t="s">
        <v>9</v>
      </c>
      <c r="E43" s="3">
        <v>50000</v>
      </c>
      <c r="F43" s="6">
        <v>0.28666666666666663</v>
      </c>
      <c r="G43" s="6">
        <v>0.28899999999999998</v>
      </c>
      <c r="H43" s="6">
        <v>0.33733333333333332</v>
      </c>
    </row>
    <row r="44" spans="4:8" x14ac:dyDescent="0.2">
      <c r="D44" s="2" t="s">
        <v>9</v>
      </c>
      <c r="E44" s="3">
        <v>100000</v>
      </c>
      <c r="F44" s="6">
        <v>0.36366666666666664</v>
      </c>
      <c r="G44" s="6">
        <v>0.33066666666666666</v>
      </c>
      <c r="H44" s="6">
        <v>0.41</v>
      </c>
    </row>
    <row r="45" spans="4:8" x14ac:dyDescent="0.2">
      <c r="D45" s="2" t="s">
        <v>9</v>
      </c>
      <c r="E45" s="3">
        <v>200000</v>
      </c>
      <c r="F45" s="6">
        <v>0.45633333333333331</v>
      </c>
      <c r="G45" s="6">
        <v>0.45966666666666667</v>
      </c>
      <c r="H45" s="6">
        <v>0.59799999999999998</v>
      </c>
    </row>
    <row r="46" spans="4:8" x14ac:dyDescent="0.2">
      <c r="D46" s="22" t="s">
        <v>10</v>
      </c>
      <c r="E46" s="22"/>
      <c r="F46" s="24">
        <f>SUM(F38:F45)/8</f>
        <v>0.29845833333333333</v>
      </c>
      <c r="G46" s="24">
        <f>SUM(G38:G45)/8</f>
        <v>0.29158333333333331</v>
      </c>
      <c r="H46" s="24">
        <f>SUM(H38:H45)/8</f>
        <v>0.32279166666666664</v>
      </c>
    </row>
  </sheetData>
  <mergeCells count="5">
    <mergeCell ref="D19:E19"/>
    <mergeCell ref="D28:E28"/>
    <mergeCell ref="D37:E37"/>
    <mergeCell ref="D46:E46"/>
    <mergeCell ref="D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Arquivo Crescente</vt:lpstr>
      <vt:lpstr>Arquivo Crescente S Insercao</vt:lpstr>
      <vt:lpstr>Arquivo Decrescente</vt:lpstr>
      <vt:lpstr>Arquivo Aleatório</vt:lpstr>
      <vt:lpstr>Arquivo Aleatório S Insercao</vt:lpstr>
      <vt:lpstr>Comparação Métodos x 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2021-02-28T19:22:00Z</dcterms:created>
  <dcterms:modified xsi:type="dcterms:W3CDTF">2021-03-07T06:05:42Z</dcterms:modified>
</cp:coreProperties>
</file>