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30" windowWidth="19395" windowHeight="94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0" i="1"/>
  <c r="E20" s="1"/>
  <c r="F20" s="1"/>
  <c r="F19"/>
  <c r="E19"/>
  <c r="D19"/>
  <c r="I16"/>
  <c r="E16"/>
  <c r="F16" s="1"/>
  <c r="D16"/>
  <c r="C16"/>
  <c r="I11"/>
  <c r="E11"/>
  <c r="F11" s="1"/>
  <c r="D11"/>
  <c r="D10"/>
  <c r="E10" s="1"/>
  <c r="F10" s="1"/>
  <c r="D7"/>
  <c r="E7" s="1"/>
  <c r="F7" s="1"/>
  <c r="C11"/>
  <c r="O3" l="1"/>
  <c r="O2"/>
  <c r="I10"/>
  <c r="C10"/>
  <c r="C9"/>
  <c r="I8"/>
  <c r="F8"/>
  <c r="E8"/>
  <c r="D8"/>
  <c r="C8"/>
  <c r="I7"/>
  <c r="C7"/>
  <c r="I3"/>
  <c r="I2"/>
  <c r="F3"/>
  <c r="F2"/>
  <c r="E3"/>
  <c r="E2"/>
  <c r="D3"/>
  <c r="D2"/>
</calcChain>
</file>

<file path=xl/sharedStrings.xml><?xml version="1.0" encoding="utf-8"?>
<sst xmlns="http://schemas.openxmlformats.org/spreadsheetml/2006/main" count="30" uniqueCount="28">
  <si>
    <t>月額税込</t>
    <rPh sb="0" eb="2">
      <t>ゲツガク</t>
    </rPh>
    <rPh sb="2" eb="4">
      <t>ゼイコミ</t>
    </rPh>
    <phoneticPr fontId="1"/>
  </si>
  <si>
    <t>月額</t>
    <rPh sb="0" eb="2">
      <t>ゲツガク</t>
    </rPh>
    <phoneticPr fontId="1"/>
  </si>
  <si>
    <t>1年</t>
    <rPh sb="1" eb="2">
      <t>ネン</t>
    </rPh>
    <phoneticPr fontId="1"/>
  </si>
  <si>
    <t>2年</t>
    <rPh sb="1" eb="2">
      <t>ネン</t>
    </rPh>
    <phoneticPr fontId="1"/>
  </si>
  <si>
    <t>↑</t>
    <phoneticPr fontId="1"/>
  </si>
  <si>
    <t>プラス端末 iPhone7 Plus 128GB</t>
    <rPh sb="3" eb="5">
      <t>タンマツ</t>
    </rPh>
    <phoneticPr fontId="1"/>
  </si>
  <si>
    <t>←コレ</t>
    <phoneticPr fontId="1"/>
  </si>
  <si>
    <t>LINEフリープラン（1GB）</t>
    <phoneticPr fontId="1"/>
  </si>
  <si>
    <t>コミュニケーションフリープラン（3GB）</t>
    <phoneticPr fontId="1"/>
  </si>
  <si>
    <t>※データ＋SMS＋音声通話で計算。</t>
    <rPh sb="14" eb="16">
      <t>ケイサン</t>
    </rPh>
    <phoneticPr fontId="1"/>
  </si>
  <si>
    <t>docomo MNP転出手数料</t>
    <rPh sb="10" eb="12">
      <t>テンシュツ</t>
    </rPh>
    <rPh sb="12" eb="15">
      <t>テスウリョウ</t>
    </rPh>
    <phoneticPr fontId="1"/>
  </si>
  <si>
    <t>docomo 違約金</t>
    <rPh sb="7" eb="10">
      <t>イヤクキン</t>
    </rPh>
    <phoneticPr fontId="1"/>
  </si>
  <si>
    <t>LINEモバイル事務手数料</t>
    <rPh sb="8" eb="10">
      <t>ジム</t>
    </rPh>
    <rPh sb="10" eb="13">
      <t>テスウリョウ</t>
    </rPh>
    <phoneticPr fontId="1"/>
  </si>
  <si>
    <t>←iPhoneじゃないよ。</t>
    <phoneticPr fontId="1"/>
  </si>
  <si>
    <t>docomo - カケホライト</t>
    <phoneticPr fontId="1"/>
  </si>
  <si>
    <t>docomo - シンプルプラン</t>
    <phoneticPr fontId="1"/>
  </si>
  <si>
    <t>docomo with + Galaxy Feel</t>
    <phoneticPr fontId="1"/>
  </si>
  <si>
    <t>ということで、docomoのiPhone7Plusのほうが若干高いが、</t>
    <rPh sb="29" eb="31">
      <t>ジャッカン</t>
    </rPh>
    <rPh sb="31" eb="32">
      <t>タカ</t>
    </rPh>
    <phoneticPr fontId="1"/>
  </si>
  <si>
    <t>MVNOに移行することで発生するもろもろの手間がないので</t>
    <rPh sb="5" eb="7">
      <t>イコウ</t>
    </rPh>
    <rPh sb="12" eb="14">
      <t>ハッセイ</t>
    </rPh>
    <rPh sb="21" eb="23">
      <t>テマ</t>
    </rPh>
    <phoneticPr fontId="1"/>
  </si>
  <si>
    <t>docomoを継続するってことで！</t>
    <rPh sb="7" eb="9">
      <t>ケイゾク</t>
    </rPh>
    <phoneticPr fontId="1"/>
  </si>
  <si>
    <t>端末補償も充実しているし。</t>
    <rPh sb="0" eb="2">
      <t>タンマツ</t>
    </rPh>
    <rPh sb="2" eb="4">
      <t>ホショウ</t>
    </rPh>
    <rPh sb="5" eb="7">
      <t>ジュウジツ</t>
    </rPh>
    <phoneticPr fontId="1"/>
  </si>
  <si>
    <t>2年縛りが解けたらまたそのときに考えましょう。</t>
    <rPh sb="1" eb="2">
      <t>ネン</t>
    </rPh>
    <rPh sb="2" eb="3">
      <t>シバ</t>
    </rPh>
    <rPh sb="5" eb="6">
      <t>ト</t>
    </rPh>
    <rPh sb="16" eb="17">
      <t>カンガ</t>
    </rPh>
    <phoneticPr fontId="1"/>
  </si>
  <si>
    <t>docomo with + シンプルプラン</t>
    <phoneticPr fontId="1"/>
  </si>
  <si>
    <t>※端数は四捨五入。</t>
    <rPh sb="1" eb="3">
      <t>ハスウ</t>
    </rPh>
    <rPh sb="4" eb="8">
      <t>シシャゴニュウ</t>
    </rPh>
    <phoneticPr fontId="1"/>
  </si>
  <si>
    <t>いま</t>
    <phoneticPr fontId="1"/>
  </si>
  <si>
    <t>docomo - ケータイ補償 for iPhone</t>
    <rPh sb="13" eb="15">
      <t>ホショウ</t>
    </rPh>
    <phoneticPr fontId="1"/>
  </si>
  <si>
    <t>LINE</t>
    <phoneticPr fontId="1"/>
  </si>
  <si>
    <t>端末補償に加入したときの追加費用</t>
    <rPh sb="0" eb="2">
      <t>タンマツ</t>
    </rPh>
    <rPh sb="2" eb="4">
      <t>ホショウ</t>
    </rPh>
    <rPh sb="5" eb="7">
      <t>カニュウ</t>
    </rPh>
    <rPh sb="12" eb="14">
      <t>ツイカ</t>
    </rPh>
    <rPh sb="14" eb="16">
      <t>ヒヨウ</t>
    </rPh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</si>
</sst>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0"/>
  <sheetViews>
    <sheetView tabSelected="1" workbookViewId="0"/>
  </sheetViews>
  <sheetFormatPr defaultRowHeight="13.5"/>
  <sheetData>
    <row r="1" spans="2:15">
      <c r="C1" t="s">
        <v>1</v>
      </c>
      <c r="D1" t="s">
        <v>0</v>
      </c>
      <c r="E1" t="s">
        <v>2</v>
      </c>
      <c r="F1" t="s">
        <v>3</v>
      </c>
      <c r="L1" t="s">
        <v>10</v>
      </c>
      <c r="M1" t="s">
        <v>11</v>
      </c>
      <c r="N1" t="s">
        <v>12</v>
      </c>
    </row>
    <row r="2" spans="2:15">
      <c r="B2" t="s">
        <v>7</v>
      </c>
      <c r="C2">
        <v>1200</v>
      </c>
      <c r="D2">
        <f>ROUND(C2*1.08,0)</f>
        <v>1296</v>
      </c>
      <c r="E2">
        <f>D2*12</f>
        <v>15552</v>
      </c>
      <c r="F2">
        <f>E2*2</f>
        <v>31104</v>
      </c>
      <c r="H2">
        <v>104544</v>
      </c>
      <c r="I2">
        <f>SUM(F2,H2)</f>
        <v>135648</v>
      </c>
      <c r="L2">
        <v>2000</v>
      </c>
      <c r="M2">
        <v>9500</v>
      </c>
      <c r="N2">
        <v>3000</v>
      </c>
      <c r="O2">
        <f>SUM(I2, L2:N2)</f>
        <v>150148</v>
      </c>
    </row>
    <row r="3" spans="2:15">
      <c r="B3" t="s">
        <v>8</v>
      </c>
      <c r="C3">
        <v>1690</v>
      </c>
      <c r="D3">
        <f>ROUND(C3*1.08,0)</f>
        <v>1825</v>
      </c>
      <c r="E3">
        <f>D3*12</f>
        <v>21900</v>
      </c>
      <c r="F3">
        <f>E3*2</f>
        <v>43800</v>
      </c>
      <c r="H3">
        <v>104544</v>
      </c>
      <c r="I3">
        <f>SUM(F3,H3)</f>
        <v>148344</v>
      </c>
      <c r="J3" t="s">
        <v>6</v>
      </c>
      <c r="L3">
        <v>2000</v>
      </c>
      <c r="M3">
        <v>9500</v>
      </c>
      <c r="N3">
        <v>3000</v>
      </c>
      <c r="O3">
        <f>SUM(I3, L3:N3)</f>
        <v>162844</v>
      </c>
    </row>
    <row r="4" spans="2:15">
      <c r="H4" t="s">
        <v>4</v>
      </c>
    </row>
    <row r="5" spans="2:15">
      <c r="B5" t="s">
        <v>9</v>
      </c>
      <c r="H5" t="s">
        <v>5</v>
      </c>
    </row>
    <row r="7" spans="2:15">
      <c r="B7" t="s">
        <v>14</v>
      </c>
      <c r="C7">
        <f>1700+3500+300</f>
        <v>5500</v>
      </c>
      <c r="D7">
        <f>ROUND(C7*1.08,0)</f>
        <v>5940</v>
      </c>
      <c r="E7">
        <f>ROUND(D7*12,0)</f>
        <v>71280</v>
      </c>
      <c r="F7">
        <f>ROUND(E7*2,0)</f>
        <v>142560</v>
      </c>
      <c r="H7">
        <v>40824</v>
      </c>
      <c r="I7">
        <f>SUM(F7,H7)</f>
        <v>183384</v>
      </c>
      <c r="J7" t="s">
        <v>6</v>
      </c>
      <c r="L7" t="s">
        <v>17</v>
      </c>
    </row>
    <row r="8" spans="2:15">
      <c r="B8" t="s">
        <v>15</v>
      </c>
      <c r="C8">
        <f>980+3100+300</f>
        <v>4380</v>
      </c>
      <c r="D8">
        <f>ROUND(C8*1.08,0)</f>
        <v>4730</v>
      </c>
      <c r="E8">
        <f>ROUND(D8*12,0)</f>
        <v>56760</v>
      </c>
      <c r="F8">
        <f>ROUND(E8*2,0)</f>
        <v>113520</v>
      </c>
      <c r="H8">
        <v>40824</v>
      </c>
      <c r="I8">
        <f>SUM(F8,H8)</f>
        <v>154344</v>
      </c>
      <c r="J8" t="s">
        <v>6</v>
      </c>
      <c r="L8" t="s">
        <v>18</v>
      </c>
    </row>
    <row r="9" spans="2:15">
      <c r="C9">
        <f>C7-C8</f>
        <v>1120</v>
      </c>
      <c r="L9" t="s">
        <v>19</v>
      </c>
    </row>
    <row r="10" spans="2:15">
      <c r="B10" t="s">
        <v>16</v>
      </c>
      <c r="C10">
        <f>1700+3500+300-1500</f>
        <v>4000</v>
      </c>
      <c r="D10">
        <f>ROUND(C10*1.08,0)</f>
        <v>4320</v>
      </c>
      <c r="E10">
        <f>ROUND(D10*12,0)</f>
        <v>51840</v>
      </c>
      <c r="F10">
        <f>ROUND(E10*2,0)</f>
        <v>103680</v>
      </c>
      <c r="H10">
        <v>36288</v>
      </c>
      <c r="I10">
        <f>SUM(F10,H10)</f>
        <v>139968</v>
      </c>
      <c r="J10" t="s">
        <v>13</v>
      </c>
      <c r="L10" t="s">
        <v>20</v>
      </c>
    </row>
    <row r="11" spans="2:15">
      <c r="B11" t="s">
        <v>22</v>
      </c>
      <c r="C11">
        <f>980+3100+300-1500</f>
        <v>2880</v>
      </c>
      <c r="D11">
        <f>ROUND(C11*1.08,0)</f>
        <v>3110</v>
      </c>
      <c r="E11">
        <f>ROUND(D11*12,0)</f>
        <v>37320</v>
      </c>
      <c r="F11">
        <f>ROUND(E11*2,0)</f>
        <v>74640</v>
      </c>
      <c r="H11">
        <v>36288</v>
      </c>
      <c r="I11">
        <f>SUM(F11,H11)</f>
        <v>110928</v>
      </c>
      <c r="L11" t="s">
        <v>21</v>
      </c>
    </row>
    <row r="13" spans="2:15">
      <c r="B13" t="s">
        <v>23</v>
      </c>
    </row>
    <row r="16" spans="2:15">
      <c r="B16" t="s">
        <v>24</v>
      </c>
      <c r="C16">
        <f>1518+620</f>
        <v>2138</v>
      </c>
      <c r="D16">
        <f>ROUND(C16*1.08,0)</f>
        <v>2309</v>
      </c>
      <c r="E16">
        <f>ROUND(D16*12,0)</f>
        <v>27708</v>
      </c>
      <c r="F16">
        <f>ROUND(E16*2,0)</f>
        <v>55416</v>
      </c>
      <c r="H16">
        <v>104544</v>
      </c>
      <c r="I16">
        <f>SUM(F16,H16)</f>
        <v>159960</v>
      </c>
    </row>
    <row r="18" spans="2:6">
      <c r="B18" t="s">
        <v>27</v>
      </c>
    </row>
    <row r="19" spans="2:6">
      <c r="B19" t="s">
        <v>25</v>
      </c>
      <c r="C19">
        <v>750</v>
      </c>
      <c r="D19">
        <f>ROUND(C19*1.08,0)</f>
        <v>810</v>
      </c>
      <c r="E19">
        <f>ROUND(D19*12,0)</f>
        <v>9720</v>
      </c>
      <c r="F19">
        <f>ROUND(E19*2,0)</f>
        <v>19440</v>
      </c>
    </row>
    <row r="20" spans="2:6">
      <c r="B20" t="s">
        <v>26</v>
      </c>
      <c r="C20">
        <v>500</v>
      </c>
      <c r="D20">
        <f>ROUND(C20*1.08,0)</f>
        <v>540</v>
      </c>
      <c r="E20">
        <f>ROUND(D20*12,0)</f>
        <v>6480</v>
      </c>
      <c r="F20">
        <f>ROUND(E20*2,0)</f>
        <v>12960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Excel-User</dc:creator>
  <cp:lastModifiedBy>Bit Operator</cp:lastModifiedBy>
  <dcterms:created xsi:type="dcterms:W3CDTF">2017-08-23T15:08:00Z</dcterms:created>
  <dcterms:modified xsi:type="dcterms:W3CDTF">2017-08-25T08:27:02Z</dcterms:modified>
</cp:coreProperties>
</file>