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data\"/>
    </mc:Choice>
  </mc:AlternateContent>
  <xr:revisionPtr revIDLastSave="0" documentId="13_ncr:1_{05E8921E-FD7F-40C7-99F1-9906AF2930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eck" sheetId="11" r:id="rId1"/>
    <sheet name="gdp_cpi_cr_combined" sheetId="1" r:id="rId2"/>
  </sheets>
  <definedNames>
    <definedName name="_xlnm._FilterDatabase" localSheetId="1" hidden="1">gdp_cpi_cr_combined!$L$2:$M$2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T11" i="1"/>
  <c r="S11" i="1"/>
  <c r="P3" i="1"/>
  <c r="O3" i="1"/>
  <c r="N3" i="1"/>
  <c r="J12" i="1"/>
  <c r="I12" i="1"/>
  <c r="BA68" i="11"/>
  <c r="BB68" i="11"/>
  <c r="AU57" i="11"/>
  <c r="BC68" i="11"/>
  <c r="BJ30" i="11"/>
  <c r="Q28" i="11"/>
  <c r="AQ45" i="11"/>
  <c r="AQ65" i="11" s="1"/>
  <c r="AP45" i="11"/>
  <c r="AP65" i="11" s="1"/>
  <c r="AO45" i="11"/>
  <c r="AO65" i="11" s="1"/>
  <c r="AN45" i="11"/>
  <c r="AN65" i="11" s="1"/>
  <c r="AM45" i="11"/>
  <c r="AM65" i="11" s="1"/>
  <c r="AL45" i="11"/>
  <c r="AL65" i="11" s="1"/>
  <c r="AK45" i="11"/>
  <c r="AK65" i="11" s="1"/>
  <c r="AJ45" i="11"/>
  <c r="AJ65" i="11" s="1"/>
  <c r="AI45" i="11"/>
  <c r="AI65" i="11" s="1"/>
  <c r="AH45" i="11"/>
  <c r="AH65" i="11" s="1"/>
  <c r="AG45" i="11"/>
  <c r="AG65" i="11" s="1"/>
  <c r="AF45" i="11"/>
  <c r="AF65" i="11" s="1"/>
  <c r="AE45" i="11"/>
  <c r="AE65" i="11" s="1"/>
  <c r="AD45" i="11"/>
  <c r="AD65" i="11" s="1"/>
  <c r="AC45" i="11"/>
  <c r="AC65" i="11" s="1"/>
  <c r="AB45" i="11"/>
  <c r="AB65" i="11" s="1"/>
  <c r="AA45" i="11"/>
  <c r="AA65" i="11" s="1"/>
  <c r="Z45" i="11"/>
  <c r="Z65" i="11" s="1"/>
  <c r="Y45" i="11"/>
  <c r="Y65" i="11" s="1"/>
  <c r="X45" i="11"/>
  <c r="X65" i="11" s="1"/>
  <c r="AQ44" i="11"/>
  <c r="AQ64" i="11" s="1"/>
  <c r="AP44" i="11"/>
  <c r="AP64" i="11" s="1"/>
  <c r="AO44" i="11"/>
  <c r="AO64" i="11" s="1"/>
  <c r="AN44" i="11"/>
  <c r="AN64" i="11" s="1"/>
  <c r="AM44" i="11"/>
  <c r="AM64" i="11" s="1"/>
  <c r="AL44" i="11"/>
  <c r="AL64" i="11" s="1"/>
  <c r="AK44" i="11"/>
  <c r="AK64" i="11" s="1"/>
  <c r="AJ44" i="11"/>
  <c r="AJ64" i="11" s="1"/>
  <c r="AI44" i="11"/>
  <c r="AI64" i="11" s="1"/>
  <c r="AH44" i="11"/>
  <c r="AH64" i="11" s="1"/>
  <c r="AG44" i="11"/>
  <c r="AG64" i="11" s="1"/>
  <c r="AF44" i="11"/>
  <c r="AF64" i="11" s="1"/>
  <c r="AE44" i="11"/>
  <c r="AE64" i="11" s="1"/>
  <c r="AD44" i="11"/>
  <c r="AD64" i="11" s="1"/>
  <c r="AC44" i="11"/>
  <c r="AC64" i="11" s="1"/>
  <c r="AB44" i="11"/>
  <c r="AB64" i="11" s="1"/>
  <c r="AA44" i="11"/>
  <c r="AA64" i="11" s="1"/>
  <c r="Z44" i="11"/>
  <c r="Z64" i="11" s="1"/>
  <c r="Y44" i="11"/>
  <c r="Y64" i="11" s="1"/>
  <c r="AQ43" i="11"/>
  <c r="AQ63" i="11" s="1"/>
  <c r="AP43" i="11"/>
  <c r="AP63" i="11" s="1"/>
  <c r="AO43" i="11"/>
  <c r="AO63" i="11" s="1"/>
  <c r="AN43" i="11"/>
  <c r="AN63" i="11" s="1"/>
  <c r="AM43" i="11"/>
  <c r="AM63" i="11" s="1"/>
  <c r="AL43" i="11"/>
  <c r="AL63" i="11" s="1"/>
  <c r="AK43" i="11"/>
  <c r="AK63" i="11" s="1"/>
  <c r="AJ43" i="11"/>
  <c r="AJ63" i="11" s="1"/>
  <c r="AI43" i="11"/>
  <c r="AI63" i="11" s="1"/>
  <c r="AH43" i="11"/>
  <c r="AH63" i="11" s="1"/>
  <c r="AG43" i="11"/>
  <c r="AG63" i="11" s="1"/>
  <c r="AF43" i="11"/>
  <c r="AF63" i="11" s="1"/>
  <c r="AE43" i="11"/>
  <c r="AE63" i="11" s="1"/>
  <c r="AD43" i="11"/>
  <c r="AD63" i="11" s="1"/>
  <c r="AC43" i="11"/>
  <c r="AC63" i="11" s="1"/>
  <c r="AB43" i="11"/>
  <c r="AB63" i="11" s="1"/>
  <c r="AA43" i="11"/>
  <c r="AA63" i="11" s="1"/>
  <c r="Z43" i="11"/>
  <c r="Z63" i="11" s="1"/>
  <c r="Y43" i="11"/>
  <c r="Y63" i="11" s="1"/>
  <c r="AQ42" i="11"/>
  <c r="AQ62" i="11" s="1"/>
  <c r="AP42" i="11"/>
  <c r="AP62" i="11" s="1"/>
  <c r="AO42" i="11"/>
  <c r="AO62" i="11" s="1"/>
  <c r="AN42" i="11"/>
  <c r="AN62" i="11" s="1"/>
  <c r="AM42" i="11"/>
  <c r="AM62" i="11" s="1"/>
  <c r="AL42" i="11"/>
  <c r="AL62" i="11" s="1"/>
  <c r="AK42" i="11"/>
  <c r="AK62" i="11" s="1"/>
  <c r="AJ42" i="11"/>
  <c r="AJ62" i="11" s="1"/>
  <c r="AI42" i="11"/>
  <c r="AI62" i="11" s="1"/>
  <c r="AH42" i="11"/>
  <c r="AH62" i="11" s="1"/>
  <c r="AG42" i="11"/>
  <c r="AG62" i="11" s="1"/>
  <c r="AF42" i="11"/>
  <c r="AF62" i="11" s="1"/>
  <c r="AE42" i="11"/>
  <c r="AE62" i="11" s="1"/>
  <c r="AD42" i="11"/>
  <c r="AD62" i="11" s="1"/>
  <c r="AC42" i="11"/>
  <c r="AC62" i="11" s="1"/>
  <c r="AB42" i="11"/>
  <c r="AB62" i="11" s="1"/>
  <c r="AA42" i="11"/>
  <c r="AA62" i="11" s="1"/>
  <c r="Z42" i="11"/>
  <c r="Z62" i="11" s="1"/>
  <c r="Y42" i="11"/>
  <c r="Y62" i="11" s="1"/>
  <c r="AQ41" i="11"/>
  <c r="AQ61" i="11" s="1"/>
  <c r="AP41" i="11"/>
  <c r="AP61" i="11" s="1"/>
  <c r="AO41" i="11"/>
  <c r="AO61" i="11" s="1"/>
  <c r="AN41" i="11"/>
  <c r="AN61" i="11" s="1"/>
  <c r="AM41" i="11"/>
  <c r="AM61" i="11" s="1"/>
  <c r="AL41" i="11"/>
  <c r="AL61" i="11" s="1"/>
  <c r="AK41" i="11"/>
  <c r="AK61" i="11" s="1"/>
  <c r="AJ41" i="11"/>
  <c r="AJ61" i="11" s="1"/>
  <c r="AI41" i="11"/>
  <c r="AI61" i="11" s="1"/>
  <c r="AH41" i="11"/>
  <c r="AH61" i="11" s="1"/>
  <c r="AG41" i="11"/>
  <c r="AG61" i="11" s="1"/>
  <c r="AF41" i="11"/>
  <c r="AF61" i="11" s="1"/>
  <c r="AE41" i="11"/>
  <c r="AE61" i="11" s="1"/>
  <c r="AD41" i="11"/>
  <c r="AD61" i="11" s="1"/>
  <c r="AC41" i="11"/>
  <c r="AC61" i="11" s="1"/>
  <c r="AB41" i="11"/>
  <c r="AB61" i="11" s="1"/>
  <c r="AA41" i="11"/>
  <c r="AA61" i="11" s="1"/>
  <c r="Z41" i="11"/>
  <c r="Z61" i="11" s="1"/>
  <c r="Y41" i="11"/>
  <c r="Y61" i="11" s="1"/>
  <c r="AQ40" i="11"/>
  <c r="AQ60" i="11" s="1"/>
  <c r="AP40" i="11"/>
  <c r="AP60" i="11" s="1"/>
  <c r="AO40" i="11"/>
  <c r="AO60" i="11" s="1"/>
  <c r="AN40" i="11"/>
  <c r="AN60" i="11" s="1"/>
  <c r="AM40" i="11"/>
  <c r="AM60" i="11" s="1"/>
  <c r="AL40" i="11"/>
  <c r="AL60" i="11" s="1"/>
  <c r="AK40" i="11"/>
  <c r="AK60" i="11" s="1"/>
  <c r="AJ40" i="11"/>
  <c r="AJ60" i="11" s="1"/>
  <c r="AI40" i="11"/>
  <c r="AI60" i="11" s="1"/>
  <c r="AH40" i="11"/>
  <c r="AH60" i="11" s="1"/>
  <c r="AG40" i="11"/>
  <c r="AG60" i="11" s="1"/>
  <c r="AF40" i="11"/>
  <c r="AF60" i="11" s="1"/>
  <c r="AE40" i="11"/>
  <c r="AE60" i="11" s="1"/>
  <c r="AD40" i="11"/>
  <c r="AD60" i="11" s="1"/>
  <c r="AC40" i="11"/>
  <c r="AC60" i="11" s="1"/>
  <c r="AB40" i="11"/>
  <c r="AB60" i="11" s="1"/>
  <c r="AA40" i="11"/>
  <c r="AA60" i="11" s="1"/>
  <c r="Z40" i="11"/>
  <c r="Z60" i="11" s="1"/>
  <c r="Y40" i="11"/>
  <c r="Y60" i="11" s="1"/>
  <c r="AQ39" i="11"/>
  <c r="AQ59" i="11" s="1"/>
  <c r="AP39" i="11"/>
  <c r="AP59" i="11" s="1"/>
  <c r="AO39" i="11"/>
  <c r="AO59" i="11" s="1"/>
  <c r="AN39" i="11"/>
  <c r="AN59" i="11" s="1"/>
  <c r="AM39" i="11"/>
  <c r="AM59" i="11" s="1"/>
  <c r="AL39" i="11"/>
  <c r="AL59" i="11" s="1"/>
  <c r="AK39" i="11"/>
  <c r="AK59" i="11" s="1"/>
  <c r="AJ39" i="11"/>
  <c r="AJ59" i="11" s="1"/>
  <c r="AI39" i="11"/>
  <c r="AI59" i="11" s="1"/>
  <c r="AH39" i="11"/>
  <c r="AH59" i="11" s="1"/>
  <c r="AG39" i="11"/>
  <c r="AG59" i="11" s="1"/>
  <c r="AF39" i="11"/>
  <c r="AF59" i="11" s="1"/>
  <c r="AE39" i="11"/>
  <c r="AE59" i="11" s="1"/>
  <c r="AD39" i="11"/>
  <c r="AD59" i="11" s="1"/>
  <c r="AC39" i="11"/>
  <c r="AC59" i="11" s="1"/>
  <c r="AB39" i="11"/>
  <c r="AB59" i="11" s="1"/>
  <c r="AA39" i="11"/>
  <c r="AA59" i="11" s="1"/>
  <c r="Z39" i="11"/>
  <c r="Z59" i="11" s="1"/>
  <c r="Y39" i="11"/>
  <c r="Y59" i="11" s="1"/>
  <c r="AQ38" i="11"/>
  <c r="AQ58" i="11" s="1"/>
  <c r="AP38" i="11"/>
  <c r="AP58" i="11" s="1"/>
  <c r="AO38" i="11"/>
  <c r="AO58" i="11" s="1"/>
  <c r="AN38" i="11"/>
  <c r="AN58" i="11" s="1"/>
  <c r="AM38" i="11"/>
  <c r="AM58" i="11" s="1"/>
  <c r="AL38" i="11"/>
  <c r="AL58" i="11" s="1"/>
  <c r="AK38" i="11"/>
  <c r="AK58" i="11" s="1"/>
  <c r="AJ38" i="11"/>
  <c r="AJ58" i="11" s="1"/>
  <c r="AI38" i="11"/>
  <c r="AI58" i="11" s="1"/>
  <c r="AH38" i="11"/>
  <c r="AH58" i="11" s="1"/>
  <c r="AG38" i="11"/>
  <c r="AG58" i="11" s="1"/>
  <c r="AF38" i="11"/>
  <c r="AF58" i="11" s="1"/>
  <c r="AE38" i="11"/>
  <c r="AE58" i="11" s="1"/>
  <c r="AD38" i="11"/>
  <c r="AD58" i="11" s="1"/>
  <c r="AC38" i="11"/>
  <c r="AC58" i="11" s="1"/>
  <c r="AB38" i="11"/>
  <c r="AB58" i="11" s="1"/>
  <c r="AA38" i="11"/>
  <c r="AA58" i="11" s="1"/>
  <c r="Z38" i="11"/>
  <c r="Z58" i="11" s="1"/>
  <c r="Y38" i="11"/>
  <c r="Y58" i="11" s="1"/>
  <c r="AQ37" i="11"/>
  <c r="AQ57" i="11" s="1"/>
  <c r="AP37" i="11"/>
  <c r="AP57" i="11" s="1"/>
  <c r="AO37" i="11"/>
  <c r="AO57" i="11" s="1"/>
  <c r="AN37" i="11"/>
  <c r="AN57" i="11" s="1"/>
  <c r="AM37" i="11"/>
  <c r="AM57" i="11" s="1"/>
  <c r="AL37" i="11"/>
  <c r="AL57" i="11" s="1"/>
  <c r="AK37" i="11"/>
  <c r="AK57" i="11" s="1"/>
  <c r="AJ37" i="11"/>
  <c r="AJ57" i="11" s="1"/>
  <c r="AI37" i="11"/>
  <c r="AI57" i="11" s="1"/>
  <c r="AH37" i="11"/>
  <c r="AH57" i="11" s="1"/>
  <c r="AG37" i="11"/>
  <c r="AG57" i="11" s="1"/>
  <c r="AF37" i="11"/>
  <c r="AF57" i="11" s="1"/>
  <c r="AE37" i="11"/>
  <c r="AE57" i="11" s="1"/>
  <c r="AD37" i="11"/>
  <c r="AD57" i="11" s="1"/>
  <c r="AC37" i="11"/>
  <c r="AC57" i="11" s="1"/>
  <c r="AB37" i="11"/>
  <c r="AB57" i="11" s="1"/>
  <c r="AA37" i="11"/>
  <c r="AA57" i="11" s="1"/>
  <c r="Z37" i="11"/>
  <c r="Z57" i="11" s="1"/>
  <c r="Y37" i="11"/>
  <c r="Y57" i="11" s="1"/>
  <c r="AQ36" i="11"/>
  <c r="AQ56" i="11" s="1"/>
  <c r="AP36" i="11"/>
  <c r="AP56" i="11" s="1"/>
  <c r="AO36" i="11"/>
  <c r="AO56" i="11" s="1"/>
  <c r="AN36" i="11"/>
  <c r="AN56" i="11" s="1"/>
  <c r="AM36" i="11"/>
  <c r="AM56" i="11" s="1"/>
  <c r="AL36" i="11"/>
  <c r="AL56" i="11" s="1"/>
  <c r="AK36" i="11"/>
  <c r="AK56" i="11" s="1"/>
  <c r="AJ36" i="11"/>
  <c r="AJ56" i="11" s="1"/>
  <c r="AI36" i="11"/>
  <c r="AI56" i="11" s="1"/>
  <c r="AH36" i="11"/>
  <c r="AH56" i="11" s="1"/>
  <c r="AG36" i="11"/>
  <c r="AG56" i="11" s="1"/>
  <c r="AF36" i="11"/>
  <c r="AF56" i="11" s="1"/>
  <c r="AE36" i="11"/>
  <c r="AE56" i="11" s="1"/>
  <c r="AD36" i="11"/>
  <c r="AD56" i="11" s="1"/>
  <c r="AC36" i="11"/>
  <c r="AC56" i="11" s="1"/>
  <c r="AB36" i="11"/>
  <c r="AB56" i="11" s="1"/>
  <c r="AA36" i="11"/>
  <c r="AA56" i="11" s="1"/>
  <c r="Z36" i="11"/>
  <c r="Z56" i="11" s="1"/>
  <c r="Y36" i="11"/>
  <c r="Y56" i="11" s="1"/>
  <c r="AQ35" i="11"/>
  <c r="AQ55" i="11" s="1"/>
  <c r="AP35" i="11"/>
  <c r="AP55" i="11" s="1"/>
  <c r="AO35" i="11"/>
  <c r="AO55" i="11" s="1"/>
  <c r="AN35" i="11"/>
  <c r="AN55" i="11" s="1"/>
  <c r="AM35" i="11"/>
  <c r="AM55" i="11" s="1"/>
  <c r="AL35" i="11"/>
  <c r="AL55" i="11" s="1"/>
  <c r="AK35" i="11"/>
  <c r="AK55" i="11" s="1"/>
  <c r="AJ35" i="11"/>
  <c r="AJ55" i="11" s="1"/>
  <c r="AI35" i="11"/>
  <c r="AI55" i="11" s="1"/>
  <c r="AH35" i="11"/>
  <c r="AH55" i="11" s="1"/>
  <c r="AG35" i="11"/>
  <c r="AG55" i="11" s="1"/>
  <c r="AF35" i="11"/>
  <c r="AF55" i="11" s="1"/>
  <c r="AE35" i="11"/>
  <c r="AE55" i="11" s="1"/>
  <c r="AD35" i="11"/>
  <c r="AD55" i="11" s="1"/>
  <c r="AC35" i="11"/>
  <c r="AC55" i="11" s="1"/>
  <c r="AB35" i="11"/>
  <c r="AB55" i="11" s="1"/>
  <c r="AA35" i="11"/>
  <c r="AA55" i="11" s="1"/>
  <c r="Z35" i="11"/>
  <c r="Z55" i="11" s="1"/>
  <c r="Y35" i="11"/>
  <c r="Y55" i="11" s="1"/>
  <c r="AQ34" i="11"/>
  <c r="AQ54" i="11" s="1"/>
  <c r="AP34" i="11"/>
  <c r="AP54" i="11" s="1"/>
  <c r="AO34" i="11"/>
  <c r="AO54" i="11" s="1"/>
  <c r="AN34" i="11"/>
  <c r="AN54" i="11" s="1"/>
  <c r="AM34" i="11"/>
  <c r="AM54" i="11" s="1"/>
  <c r="AL34" i="11"/>
  <c r="AL54" i="11" s="1"/>
  <c r="AK34" i="11"/>
  <c r="AK54" i="11" s="1"/>
  <c r="AJ34" i="11"/>
  <c r="AJ54" i="11" s="1"/>
  <c r="AI34" i="11"/>
  <c r="AI54" i="11" s="1"/>
  <c r="AH34" i="11"/>
  <c r="AH54" i="11" s="1"/>
  <c r="AG34" i="11"/>
  <c r="AG54" i="11" s="1"/>
  <c r="AF34" i="11"/>
  <c r="AF54" i="11" s="1"/>
  <c r="AE34" i="11"/>
  <c r="AE54" i="11" s="1"/>
  <c r="AD34" i="11"/>
  <c r="AD54" i="11" s="1"/>
  <c r="AC34" i="11"/>
  <c r="AC54" i="11" s="1"/>
  <c r="AB34" i="11"/>
  <c r="AB54" i="11" s="1"/>
  <c r="AA34" i="11"/>
  <c r="AA54" i="11" s="1"/>
  <c r="Z34" i="11"/>
  <c r="Z54" i="11" s="1"/>
  <c r="Y34" i="11"/>
  <c r="Y54" i="11" s="1"/>
  <c r="AQ33" i="11"/>
  <c r="AQ53" i="11" s="1"/>
  <c r="AP33" i="11"/>
  <c r="AP53" i="11" s="1"/>
  <c r="AO33" i="11"/>
  <c r="AO53" i="11" s="1"/>
  <c r="AN33" i="11"/>
  <c r="AN53" i="11" s="1"/>
  <c r="AM33" i="11"/>
  <c r="AM53" i="11" s="1"/>
  <c r="AL33" i="11"/>
  <c r="AL53" i="11" s="1"/>
  <c r="AK33" i="11"/>
  <c r="AK53" i="11" s="1"/>
  <c r="AJ33" i="11"/>
  <c r="AJ53" i="11" s="1"/>
  <c r="AI33" i="11"/>
  <c r="AI53" i="11" s="1"/>
  <c r="AH33" i="11"/>
  <c r="AH53" i="11" s="1"/>
  <c r="AG33" i="11"/>
  <c r="AG53" i="11" s="1"/>
  <c r="AF33" i="11"/>
  <c r="AF53" i="11" s="1"/>
  <c r="AE33" i="11"/>
  <c r="AE53" i="11" s="1"/>
  <c r="AD33" i="11"/>
  <c r="AD53" i="11" s="1"/>
  <c r="AC33" i="11"/>
  <c r="AC53" i="11" s="1"/>
  <c r="AB33" i="11"/>
  <c r="AB53" i="11" s="1"/>
  <c r="AA33" i="11"/>
  <c r="AA53" i="11" s="1"/>
  <c r="Z33" i="11"/>
  <c r="Z53" i="11" s="1"/>
  <c r="Y33" i="11"/>
  <c r="Y53" i="11" s="1"/>
  <c r="AQ32" i="11"/>
  <c r="AQ52" i="11" s="1"/>
  <c r="AP32" i="11"/>
  <c r="AP52" i="11" s="1"/>
  <c r="AO32" i="11"/>
  <c r="AO52" i="11" s="1"/>
  <c r="AN32" i="11"/>
  <c r="AN52" i="11" s="1"/>
  <c r="AM32" i="11"/>
  <c r="AM52" i="11" s="1"/>
  <c r="AL32" i="11"/>
  <c r="AL52" i="11" s="1"/>
  <c r="AK32" i="11"/>
  <c r="AK52" i="11" s="1"/>
  <c r="AJ32" i="11"/>
  <c r="AJ52" i="11" s="1"/>
  <c r="AI32" i="11"/>
  <c r="AI52" i="11" s="1"/>
  <c r="AH32" i="11"/>
  <c r="AH52" i="11" s="1"/>
  <c r="AG32" i="11"/>
  <c r="AG52" i="11" s="1"/>
  <c r="AF32" i="11"/>
  <c r="AF52" i="11" s="1"/>
  <c r="AE32" i="11"/>
  <c r="AE52" i="11" s="1"/>
  <c r="AD32" i="11"/>
  <c r="AD52" i="11" s="1"/>
  <c r="AC32" i="11"/>
  <c r="AC52" i="11" s="1"/>
  <c r="AB32" i="11"/>
  <c r="AB52" i="11" s="1"/>
  <c r="AA32" i="11"/>
  <c r="AA52" i="11" s="1"/>
  <c r="Z32" i="11"/>
  <c r="Z52" i="11" s="1"/>
  <c r="Y32" i="11"/>
  <c r="Y52" i="11" s="1"/>
  <c r="AQ31" i="11"/>
  <c r="AQ51" i="11" s="1"/>
  <c r="AP31" i="11"/>
  <c r="AP51" i="11" s="1"/>
  <c r="AO31" i="11"/>
  <c r="AO51" i="11" s="1"/>
  <c r="AN31" i="11"/>
  <c r="AN51" i="11" s="1"/>
  <c r="AM31" i="11"/>
  <c r="AM51" i="11" s="1"/>
  <c r="AL31" i="11"/>
  <c r="AL51" i="11" s="1"/>
  <c r="AK31" i="11"/>
  <c r="AK51" i="11" s="1"/>
  <c r="AJ31" i="11"/>
  <c r="AJ51" i="11" s="1"/>
  <c r="AI31" i="11"/>
  <c r="AI51" i="11" s="1"/>
  <c r="AH31" i="11"/>
  <c r="AH51" i="11" s="1"/>
  <c r="AG31" i="11"/>
  <c r="AG51" i="11" s="1"/>
  <c r="AF31" i="11"/>
  <c r="AF51" i="11" s="1"/>
  <c r="AE31" i="11"/>
  <c r="AE51" i="11" s="1"/>
  <c r="AD31" i="11"/>
  <c r="AD51" i="11" s="1"/>
  <c r="AC31" i="11"/>
  <c r="AC51" i="11" s="1"/>
  <c r="AB31" i="11"/>
  <c r="AB51" i="11" s="1"/>
  <c r="AA31" i="11"/>
  <c r="AA51" i="11" s="1"/>
  <c r="Z31" i="11"/>
  <c r="Z51" i="11" s="1"/>
  <c r="Y31" i="11"/>
  <c r="Y51" i="11" s="1"/>
  <c r="AQ30" i="11"/>
  <c r="AQ50" i="11" s="1"/>
  <c r="AP30" i="11"/>
  <c r="AP50" i="11" s="1"/>
  <c r="AO30" i="11"/>
  <c r="AO50" i="11" s="1"/>
  <c r="AN30" i="11"/>
  <c r="AN50" i="11" s="1"/>
  <c r="AM30" i="11"/>
  <c r="AM50" i="11" s="1"/>
  <c r="AL30" i="11"/>
  <c r="AL50" i="11" s="1"/>
  <c r="AK30" i="11"/>
  <c r="AK50" i="11" s="1"/>
  <c r="AJ30" i="11"/>
  <c r="AJ50" i="11" s="1"/>
  <c r="AI30" i="11"/>
  <c r="AI50" i="11" s="1"/>
  <c r="AH30" i="11"/>
  <c r="AH50" i="11" s="1"/>
  <c r="AG30" i="11"/>
  <c r="AG50" i="11" s="1"/>
  <c r="AF30" i="11"/>
  <c r="AF50" i="11" s="1"/>
  <c r="AE30" i="11"/>
  <c r="AE50" i="11" s="1"/>
  <c r="AD30" i="11"/>
  <c r="AD50" i="11" s="1"/>
  <c r="AC30" i="11"/>
  <c r="AC50" i="11" s="1"/>
  <c r="AB30" i="11"/>
  <c r="AB50" i="11" s="1"/>
  <c r="AA30" i="11"/>
  <c r="AA50" i="11" s="1"/>
  <c r="Z30" i="11"/>
  <c r="Z50" i="11" s="1"/>
  <c r="Y30" i="11"/>
  <c r="Y50" i="11" s="1"/>
  <c r="X44" i="11"/>
  <c r="X64" i="11" s="1"/>
  <c r="X43" i="11"/>
  <c r="X63" i="11" s="1"/>
  <c r="X42" i="11"/>
  <c r="X62" i="11" s="1"/>
  <c r="X41" i="11"/>
  <c r="X61" i="11" s="1"/>
  <c r="X40" i="11"/>
  <c r="X60" i="11" s="1"/>
  <c r="X39" i="11"/>
  <c r="X59" i="11" s="1"/>
  <c r="X38" i="11"/>
  <c r="X58" i="11" s="1"/>
  <c r="X37" i="11"/>
  <c r="X57" i="11" s="1"/>
  <c r="X36" i="11"/>
  <c r="X56" i="11" s="1"/>
  <c r="X35" i="11"/>
  <c r="X55" i="11" s="1"/>
  <c r="X34" i="11"/>
  <c r="X54" i="11" s="1"/>
  <c r="X33" i="11"/>
  <c r="X53" i="11" s="1"/>
  <c r="X32" i="11"/>
  <c r="X52" i="11" s="1"/>
  <c r="X31" i="11"/>
  <c r="X51" i="11" s="1"/>
  <c r="X30" i="11"/>
  <c r="X50" i="11" s="1"/>
  <c r="Q50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65" i="11" s="1"/>
  <c r="T43" i="11"/>
  <c r="T65" i="11" s="1"/>
  <c r="S43" i="11"/>
  <c r="S65" i="11" s="1"/>
  <c r="R43" i="11"/>
  <c r="R65" i="11" s="1"/>
  <c r="Q43" i="11"/>
  <c r="Q65" i="11" s="1"/>
  <c r="P43" i="11"/>
  <c r="P65" i="11" s="1"/>
  <c r="O43" i="11"/>
  <c r="O65" i="11" s="1"/>
  <c r="N43" i="11"/>
  <c r="N65" i="11" s="1"/>
  <c r="M43" i="11"/>
  <c r="M65" i="11" s="1"/>
  <c r="L43" i="11"/>
  <c r="L65" i="11" s="1"/>
  <c r="K43" i="11"/>
  <c r="K65" i="11" s="1"/>
  <c r="J43" i="11"/>
  <c r="J65" i="11" s="1"/>
  <c r="I43" i="11"/>
  <c r="I65" i="11" s="1"/>
  <c r="H43" i="11"/>
  <c r="H65" i="11" s="1"/>
  <c r="G43" i="11"/>
  <c r="G65" i="11" s="1"/>
  <c r="F43" i="11"/>
  <c r="F65" i="11" s="1"/>
  <c r="E43" i="11"/>
  <c r="E65" i="11" s="1"/>
  <c r="D43" i="11"/>
  <c r="D65" i="11" s="1"/>
  <c r="C43" i="11"/>
  <c r="C65" i="11" s="1"/>
  <c r="U42" i="11"/>
  <c r="U64" i="11" s="1"/>
  <c r="T42" i="11"/>
  <c r="T64" i="11" s="1"/>
  <c r="S42" i="11"/>
  <c r="S64" i="11" s="1"/>
  <c r="R42" i="11"/>
  <c r="R64" i="11" s="1"/>
  <c r="Q42" i="11"/>
  <c r="Q64" i="11" s="1"/>
  <c r="P42" i="11"/>
  <c r="P64" i="11" s="1"/>
  <c r="O42" i="11"/>
  <c r="O64" i="11" s="1"/>
  <c r="N42" i="11"/>
  <c r="N64" i="11" s="1"/>
  <c r="M42" i="11"/>
  <c r="M64" i="11" s="1"/>
  <c r="L42" i="11"/>
  <c r="L64" i="11" s="1"/>
  <c r="K42" i="11"/>
  <c r="K64" i="11" s="1"/>
  <c r="J42" i="11"/>
  <c r="J64" i="11" s="1"/>
  <c r="I42" i="11"/>
  <c r="I64" i="11" s="1"/>
  <c r="H42" i="11"/>
  <c r="H64" i="11" s="1"/>
  <c r="G42" i="11"/>
  <c r="G64" i="11" s="1"/>
  <c r="F42" i="11"/>
  <c r="F64" i="11" s="1"/>
  <c r="E42" i="11"/>
  <c r="E64" i="11" s="1"/>
  <c r="D42" i="11"/>
  <c r="D64" i="11" s="1"/>
  <c r="C42" i="11"/>
  <c r="C64" i="11" s="1"/>
  <c r="U41" i="11"/>
  <c r="U63" i="11" s="1"/>
  <c r="T41" i="11"/>
  <c r="T63" i="11" s="1"/>
  <c r="S41" i="11"/>
  <c r="S63" i="11" s="1"/>
  <c r="R41" i="11"/>
  <c r="R63" i="11" s="1"/>
  <c r="Q41" i="11"/>
  <c r="Q63" i="11" s="1"/>
  <c r="P41" i="11"/>
  <c r="P63" i="11" s="1"/>
  <c r="O41" i="11"/>
  <c r="O63" i="11" s="1"/>
  <c r="N41" i="11"/>
  <c r="N63" i="11" s="1"/>
  <c r="M41" i="11"/>
  <c r="M63" i="11" s="1"/>
  <c r="L41" i="11"/>
  <c r="L63" i="11" s="1"/>
  <c r="K41" i="11"/>
  <c r="K63" i="11" s="1"/>
  <c r="J41" i="11"/>
  <c r="J63" i="11" s="1"/>
  <c r="I41" i="11"/>
  <c r="I63" i="11" s="1"/>
  <c r="H41" i="11"/>
  <c r="H63" i="11" s="1"/>
  <c r="G41" i="11"/>
  <c r="G63" i="11" s="1"/>
  <c r="F41" i="11"/>
  <c r="F63" i="11" s="1"/>
  <c r="E41" i="11"/>
  <c r="E63" i="11" s="1"/>
  <c r="D41" i="11"/>
  <c r="D63" i="11" s="1"/>
  <c r="C41" i="11"/>
  <c r="C63" i="11" s="1"/>
  <c r="U40" i="11"/>
  <c r="U62" i="11" s="1"/>
  <c r="T40" i="11"/>
  <c r="T62" i="11" s="1"/>
  <c r="S40" i="11"/>
  <c r="S62" i="11" s="1"/>
  <c r="R40" i="11"/>
  <c r="R62" i="11" s="1"/>
  <c r="Q40" i="11"/>
  <c r="Q62" i="11" s="1"/>
  <c r="P40" i="11"/>
  <c r="P62" i="11" s="1"/>
  <c r="O40" i="11"/>
  <c r="O62" i="11" s="1"/>
  <c r="N40" i="11"/>
  <c r="N62" i="11" s="1"/>
  <c r="M40" i="11"/>
  <c r="M62" i="11" s="1"/>
  <c r="L40" i="11"/>
  <c r="L62" i="11" s="1"/>
  <c r="K40" i="11"/>
  <c r="K62" i="11" s="1"/>
  <c r="J40" i="11"/>
  <c r="J62" i="11" s="1"/>
  <c r="I40" i="11"/>
  <c r="I62" i="11" s="1"/>
  <c r="H40" i="11"/>
  <c r="H62" i="11" s="1"/>
  <c r="G40" i="11"/>
  <c r="G62" i="11" s="1"/>
  <c r="F40" i="11"/>
  <c r="F62" i="11" s="1"/>
  <c r="E40" i="11"/>
  <c r="E62" i="11" s="1"/>
  <c r="D40" i="11"/>
  <c r="D62" i="11" s="1"/>
  <c r="C40" i="11"/>
  <c r="C62" i="11" s="1"/>
  <c r="U39" i="11"/>
  <c r="U61" i="11" s="1"/>
  <c r="T39" i="11"/>
  <c r="T61" i="11" s="1"/>
  <c r="S39" i="11"/>
  <c r="S61" i="11" s="1"/>
  <c r="R39" i="11"/>
  <c r="R61" i="11" s="1"/>
  <c r="Q39" i="11"/>
  <c r="Q61" i="11" s="1"/>
  <c r="P39" i="11"/>
  <c r="P61" i="11" s="1"/>
  <c r="O39" i="11"/>
  <c r="O61" i="11" s="1"/>
  <c r="N39" i="11"/>
  <c r="N61" i="11" s="1"/>
  <c r="M39" i="11"/>
  <c r="M61" i="11" s="1"/>
  <c r="L39" i="11"/>
  <c r="L61" i="11" s="1"/>
  <c r="K39" i="11"/>
  <c r="K61" i="11" s="1"/>
  <c r="J39" i="11"/>
  <c r="J61" i="11" s="1"/>
  <c r="I39" i="11"/>
  <c r="I61" i="11" s="1"/>
  <c r="H39" i="11"/>
  <c r="H61" i="11" s="1"/>
  <c r="G39" i="11"/>
  <c r="G61" i="11" s="1"/>
  <c r="F39" i="11"/>
  <c r="F61" i="11" s="1"/>
  <c r="E39" i="11"/>
  <c r="E61" i="11" s="1"/>
  <c r="D39" i="11"/>
  <c r="D61" i="11" s="1"/>
  <c r="C39" i="11"/>
  <c r="C61" i="11" s="1"/>
  <c r="U38" i="11"/>
  <c r="U60" i="11" s="1"/>
  <c r="T38" i="11"/>
  <c r="T60" i="11" s="1"/>
  <c r="S38" i="11"/>
  <c r="S60" i="11" s="1"/>
  <c r="R38" i="11"/>
  <c r="R60" i="11" s="1"/>
  <c r="Q38" i="11"/>
  <c r="Q60" i="11" s="1"/>
  <c r="P38" i="11"/>
  <c r="P60" i="11" s="1"/>
  <c r="O38" i="11"/>
  <c r="O60" i="11" s="1"/>
  <c r="N38" i="11"/>
  <c r="N60" i="11" s="1"/>
  <c r="M38" i="11"/>
  <c r="M60" i="11" s="1"/>
  <c r="L38" i="11"/>
  <c r="L60" i="11" s="1"/>
  <c r="K38" i="11"/>
  <c r="K60" i="11" s="1"/>
  <c r="J38" i="11"/>
  <c r="J60" i="11" s="1"/>
  <c r="I38" i="11"/>
  <c r="I60" i="11" s="1"/>
  <c r="H38" i="11"/>
  <c r="H60" i="11" s="1"/>
  <c r="G38" i="11"/>
  <c r="G60" i="11" s="1"/>
  <c r="F38" i="11"/>
  <c r="F60" i="11" s="1"/>
  <c r="E38" i="11"/>
  <c r="E60" i="11" s="1"/>
  <c r="D38" i="11"/>
  <c r="D60" i="11" s="1"/>
  <c r="C38" i="11"/>
  <c r="C60" i="11" s="1"/>
  <c r="U37" i="11"/>
  <c r="U59" i="11" s="1"/>
  <c r="T37" i="11"/>
  <c r="T59" i="11" s="1"/>
  <c r="S37" i="11"/>
  <c r="S59" i="11" s="1"/>
  <c r="R37" i="11"/>
  <c r="R59" i="11" s="1"/>
  <c r="Q37" i="11"/>
  <c r="Q59" i="11" s="1"/>
  <c r="P37" i="11"/>
  <c r="P59" i="11" s="1"/>
  <c r="O37" i="11"/>
  <c r="O59" i="11" s="1"/>
  <c r="N37" i="11"/>
  <c r="N59" i="11" s="1"/>
  <c r="M37" i="11"/>
  <c r="M59" i="11" s="1"/>
  <c r="L37" i="11"/>
  <c r="L59" i="11" s="1"/>
  <c r="K37" i="11"/>
  <c r="K59" i="11" s="1"/>
  <c r="J37" i="11"/>
  <c r="J59" i="11" s="1"/>
  <c r="I37" i="11"/>
  <c r="I59" i="11" s="1"/>
  <c r="H37" i="11"/>
  <c r="H59" i="11" s="1"/>
  <c r="G37" i="11"/>
  <c r="G59" i="11" s="1"/>
  <c r="F37" i="11"/>
  <c r="F59" i="11" s="1"/>
  <c r="E37" i="11"/>
  <c r="E59" i="11" s="1"/>
  <c r="D37" i="11"/>
  <c r="D59" i="11" s="1"/>
  <c r="C37" i="11"/>
  <c r="C59" i="11" s="1"/>
  <c r="U36" i="11"/>
  <c r="U58" i="11" s="1"/>
  <c r="T36" i="11"/>
  <c r="T58" i="11" s="1"/>
  <c r="S36" i="11"/>
  <c r="S58" i="11" s="1"/>
  <c r="R36" i="11"/>
  <c r="R58" i="11" s="1"/>
  <c r="Q36" i="11"/>
  <c r="Q58" i="11" s="1"/>
  <c r="P36" i="11"/>
  <c r="P58" i="11" s="1"/>
  <c r="O36" i="11"/>
  <c r="O58" i="11" s="1"/>
  <c r="N36" i="11"/>
  <c r="N58" i="11" s="1"/>
  <c r="M36" i="11"/>
  <c r="M58" i="11" s="1"/>
  <c r="L36" i="11"/>
  <c r="L58" i="11" s="1"/>
  <c r="K36" i="11"/>
  <c r="K58" i="11" s="1"/>
  <c r="J36" i="11"/>
  <c r="J58" i="11" s="1"/>
  <c r="I36" i="11"/>
  <c r="I58" i="11" s="1"/>
  <c r="H36" i="11"/>
  <c r="H58" i="11" s="1"/>
  <c r="G36" i="11"/>
  <c r="G58" i="11" s="1"/>
  <c r="F36" i="11"/>
  <c r="F58" i="11" s="1"/>
  <c r="E36" i="11"/>
  <c r="E58" i="11" s="1"/>
  <c r="D36" i="11"/>
  <c r="D58" i="11" s="1"/>
  <c r="C36" i="11"/>
  <c r="C58" i="11" s="1"/>
  <c r="U35" i="11"/>
  <c r="U57" i="11" s="1"/>
  <c r="T35" i="11"/>
  <c r="T57" i="11" s="1"/>
  <c r="S35" i="11"/>
  <c r="S57" i="11" s="1"/>
  <c r="R35" i="11"/>
  <c r="R57" i="11" s="1"/>
  <c r="Q35" i="11"/>
  <c r="Q57" i="11" s="1"/>
  <c r="P35" i="11"/>
  <c r="P57" i="11" s="1"/>
  <c r="O35" i="11"/>
  <c r="O57" i="11" s="1"/>
  <c r="N35" i="11"/>
  <c r="N57" i="11" s="1"/>
  <c r="M35" i="11"/>
  <c r="M57" i="11" s="1"/>
  <c r="L35" i="11"/>
  <c r="L57" i="11" s="1"/>
  <c r="K35" i="11"/>
  <c r="K57" i="11" s="1"/>
  <c r="J35" i="11"/>
  <c r="J57" i="11" s="1"/>
  <c r="I35" i="11"/>
  <c r="I57" i="11" s="1"/>
  <c r="H35" i="11"/>
  <c r="H57" i="11" s="1"/>
  <c r="G35" i="11"/>
  <c r="G57" i="11" s="1"/>
  <c r="F35" i="11"/>
  <c r="F57" i="11" s="1"/>
  <c r="E35" i="11"/>
  <c r="E57" i="11" s="1"/>
  <c r="D35" i="11"/>
  <c r="D57" i="11" s="1"/>
  <c r="C35" i="11"/>
  <c r="C57" i="11" s="1"/>
  <c r="U34" i="11"/>
  <c r="U56" i="11" s="1"/>
  <c r="T34" i="11"/>
  <c r="T56" i="11" s="1"/>
  <c r="S34" i="11"/>
  <c r="S56" i="11" s="1"/>
  <c r="R34" i="11"/>
  <c r="R56" i="11" s="1"/>
  <c r="Q34" i="11"/>
  <c r="Q56" i="11" s="1"/>
  <c r="P34" i="11"/>
  <c r="P56" i="11" s="1"/>
  <c r="O34" i="11"/>
  <c r="O56" i="11" s="1"/>
  <c r="N34" i="11"/>
  <c r="N56" i="11" s="1"/>
  <c r="M34" i="11"/>
  <c r="M56" i="11" s="1"/>
  <c r="L34" i="11"/>
  <c r="L56" i="11" s="1"/>
  <c r="K34" i="11"/>
  <c r="K56" i="11" s="1"/>
  <c r="J34" i="11"/>
  <c r="J56" i="11" s="1"/>
  <c r="I34" i="11"/>
  <c r="I56" i="11" s="1"/>
  <c r="H34" i="11"/>
  <c r="H56" i="11" s="1"/>
  <c r="G34" i="11"/>
  <c r="G56" i="11" s="1"/>
  <c r="F34" i="11"/>
  <c r="F56" i="11" s="1"/>
  <c r="E34" i="11"/>
  <c r="E56" i="11" s="1"/>
  <c r="D34" i="11"/>
  <c r="D56" i="11" s="1"/>
  <c r="C34" i="11"/>
  <c r="C56" i="11" s="1"/>
  <c r="U33" i="11"/>
  <c r="U55" i="11" s="1"/>
  <c r="T33" i="11"/>
  <c r="T55" i="11" s="1"/>
  <c r="S33" i="11"/>
  <c r="S55" i="11" s="1"/>
  <c r="R33" i="11"/>
  <c r="R55" i="11" s="1"/>
  <c r="Q33" i="11"/>
  <c r="Q55" i="11" s="1"/>
  <c r="P33" i="11"/>
  <c r="P55" i="11" s="1"/>
  <c r="O33" i="11"/>
  <c r="O55" i="11" s="1"/>
  <c r="N33" i="11"/>
  <c r="N55" i="11" s="1"/>
  <c r="M33" i="11"/>
  <c r="M55" i="11" s="1"/>
  <c r="L33" i="11"/>
  <c r="L55" i="11" s="1"/>
  <c r="K33" i="11"/>
  <c r="K55" i="11" s="1"/>
  <c r="J33" i="11"/>
  <c r="J55" i="11" s="1"/>
  <c r="I33" i="11"/>
  <c r="I55" i="11" s="1"/>
  <c r="H33" i="11"/>
  <c r="H55" i="11" s="1"/>
  <c r="G33" i="11"/>
  <c r="G55" i="11" s="1"/>
  <c r="F33" i="11"/>
  <c r="F55" i="11" s="1"/>
  <c r="E33" i="11"/>
  <c r="E55" i="11" s="1"/>
  <c r="D33" i="11"/>
  <c r="D55" i="11" s="1"/>
  <c r="C33" i="11"/>
  <c r="C55" i="11" s="1"/>
  <c r="U32" i="11"/>
  <c r="U54" i="11" s="1"/>
  <c r="T32" i="11"/>
  <c r="T54" i="11" s="1"/>
  <c r="S32" i="11"/>
  <c r="S54" i="11" s="1"/>
  <c r="R32" i="11"/>
  <c r="R54" i="11" s="1"/>
  <c r="Q32" i="11"/>
  <c r="Q54" i="11" s="1"/>
  <c r="P32" i="11"/>
  <c r="P54" i="11" s="1"/>
  <c r="O32" i="11"/>
  <c r="O54" i="11" s="1"/>
  <c r="N32" i="11"/>
  <c r="N54" i="11" s="1"/>
  <c r="M32" i="11"/>
  <c r="M54" i="11" s="1"/>
  <c r="L32" i="11"/>
  <c r="L54" i="11" s="1"/>
  <c r="K32" i="11"/>
  <c r="K54" i="11" s="1"/>
  <c r="J32" i="11"/>
  <c r="J54" i="11" s="1"/>
  <c r="I32" i="11"/>
  <c r="I54" i="11" s="1"/>
  <c r="H32" i="11"/>
  <c r="H54" i="11" s="1"/>
  <c r="G32" i="11"/>
  <c r="G54" i="11" s="1"/>
  <c r="F32" i="11"/>
  <c r="F54" i="11" s="1"/>
  <c r="E32" i="11"/>
  <c r="E54" i="11" s="1"/>
  <c r="D32" i="11"/>
  <c r="D54" i="11" s="1"/>
  <c r="C32" i="11"/>
  <c r="C54" i="11" s="1"/>
  <c r="U31" i="11"/>
  <c r="U53" i="11" s="1"/>
  <c r="T31" i="11"/>
  <c r="T53" i="11" s="1"/>
  <c r="S31" i="11"/>
  <c r="S53" i="11" s="1"/>
  <c r="R31" i="11"/>
  <c r="R53" i="11" s="1"/>
  <c r="Q31" i="11"/>
  <c r="Q53" i="11" s="1"/>
  <c r="P31" i="11"/>
  <c r="P53" i="11" s="1"/>
  <c r="O31" i="11"/>
  <c r="O53" i="11" s="1"/>
  <c r="N31" i="11"/>
  <c r="N53" i="11" s="1"/>
  <c r="M31" i="11"/>
  <c r="M53" i="11" s="1"/>
  <c r="L31" i="11"/>
  <c r="L53" i="11" s="1"/>
  <c r="K31" i="11"/>
  <c r="K53" i="11" s="1"/>
  <c r="J31" i="11"/>
  <c r="J53" i="11" s="1"/>
  <c r="I31" i="11"/>
  <c r="I53" i="11" s="1"/>
  <c r="H31" i="11"/>
  <c r="H53" i="11" s="1"/>
  <c r="G31" i="11"/>
  <c r="G53" i="11" s="1"/>
  <c r="F31" i="11"/>
  <c r="F53" i="11" s="1"/>
  <c r="E31" i="11"/>
  <c r="E53" i="11" s="1"/>
  <c r="D31" i="11"/>
  <c r="D53" i="11" s="1"/>
  <c r="C31" i="11"/>
  <c r="C53" i="11" s="1"/>
  <c r="U30" i="11"/>
  <c r="U52" i="11" s="1"/>
  <c r="T30" i="11"/>
  <c r="T52" i="11" s="1"/>
  <c r="S30" i="11"/>
  <c r="S52" i="11" s="1"/>
  <c r="R30" i="11"/>
  <c r="R52" i="11" s="1"/>
  <c r="Q30" i="11"/>
  <c r="Q52" i="11" s="1"/>
  <c r="P30" i="11"/>
  <c r="P52" i="11" s="1"/>
  <c r="O30" i="11"/>
  <c r="O52" i="11" s="1"/>
  <c r="N30" i="11"/>
  <c r="N52" i="11" s="1"/>
  <c r="M30" i="11"/>
  <c r="M52" i="11" s="1"/>
  <c r="L30" i="11"/>
  <c r="L52" i="11" s="1"/>
  <c r="K30" i="11"/>
  <c r="K52" i="11" s="1"/>
  <c r="J30" i="11"/>
  <c r="J52" i="11" s="1"/>
  <c r="I30" i="11"/>
  <c r="I52" i="11" s="1"/>
  <c r="H30" i="11"/>
  <c r="H52" i="11" s="1"/>
  <c r="G30" i="11"/>
  <c r="G52" i="11" s="1"/>
  <c r="F30" i="11"/>
  <c r="F52" i="11" s="1"/>
  <c r="E30" i="11"/>
  <c r="E52" i="11" s="1"/>
  <c r="D30" i="11"/>
  <c r="D52" i="11" s="1"/>
  <c r="C30" i="11"/>
  <c r="C52" i="11" s="1"/>
  <c r="U29" i="11"/>
  <c r="U51" i="11" s="1"/>
  <c r="T29" i="11"/>
  <c r="T51" i="11" s="1"/>
  <c r="S29" i="11"/>
  <c r="S51" i="11" s="1"/>
  <c r="R29" i="11"/>
  <c r="R51" i="11" s="1"/>
  <c r="Q29" i="11"/>
  <c r="Q51" i="11" s="1"/>
  <c r="P29" i="11"/>
  <c r="P51" i="11" s="1"/>
  <c r="O29" i="11"/>
  <c r="O51" i="11" s="1"/>
  <c r="N29" i="11"/>
  <c r="N51" i="11" s="1"/>
  <c r="M29" i="11"/>
  <c r="M51" i="11" s="1"/>
  <c r="L29" i="11"/>
  <c r="L51" i="11" s="1"/>
  <c r="K29" i="11"/>
  <c r="K51" i="11" s="1"/>
  <c r="J29" i="11"/>
  <c r="J51" i="11" s="1"/>
  <c r="I29" i="11"/>
  <c r="I51" i="11" s="1"/>
  <c r="H29" i="11"/>
  <c r="H51" i="11" s="1"/>
  <c r="G29" i="11"/>
  <c r="G51" i="11" s="1"/>
  <c r="F29" i="11"/>
  <c r="F51" i="11" s="1"/>
  <c r="E29" i="11"/>
  <c r="E51" i="11" s="1"/>
  <c r="D29" i="11"/>
  <c r="D51" i="11" s="1"/>
  <c r="C29" i="11"/>
  <c r="C51" i="11" s="1"/>
  <c r="U28" i="11"/>
  <c r="U50" i="11" s="1"/>
  <c r="T28" i="11"/>
  <c r="T50" i="11" s="1"/>
  <c r="S28" i="11"/>
  <c r="S50" i="11" s="1"/>
  <c r="R28" i="11"/>
  <c r="R50" i="11" s="1"/>
  <c r="P28" i="11"/>
  <c r="P50" i="11" s="1"/>
  <c r="O28" i="11"/>
  <c r="O50" i="11" s="1"/>
  <c r="N28" i="11"/>
  <c r="N50" i="11" s="1"/>
  <c r="M28" i="11"/>
  <c r="M50" i="11" s="1"/>
  <c r="L28" i="11"/>
  <c r="L50" i="11" s="1"/>
  <c r="K28" i="11"/>
  <c r="K50" i="11" s="1"/>
  <c r="J28" i="11"/>
  <c r="J50" i="11" s="1"/>
  <c r="I28" i="11"/>
  <c r="I50" i="11" s="1"/>
  <c r="H28" i="11"/>
  <c r="H50" i="11" s="1"/>
  <c r="G28" i="11"/>
  <c r="G50" i="11" s="1"/>
  <c r="F28" i="11"/>
  <c r="F50" i="11" s="1"/>
  <c r="E28" i="11"/>
  <c r="E50" i="11" s="1"/>
  <c r="D28" i="11"/>
  <c r="D50" i="11" s="1"/>
  <c r="C28" i="11"/>
  <c r="C50" i="11" s="1"/>
  <c r="B46" i="11"/>
  <c r="B45" i="11"/>
  <c r="B44" i="11"/>
  <c r="B43" i="11"/>
  <c r="B65" i="11" s="1"/>
  <c r="B42" i="11"/>
  <c r="B64" i="11" s="1"/>
  <c r="B41" i="11"/>
  <c r="B63" i="11" s="1"/>
  <c r="B40" i="11"/>
  <c r="B62" i="11" s="1"/>
  <c r="B39" i="11"/>
  <c r="B61" i="11" s="1"/>
  <c r="B38" i="11"/>
  <c r="B60" i="11" s="1"/>
  <c r="B37" i="11"/>
  <c r="B59" i="11" s="1"/>
  <c r="B36" i="11"/>
  <c r="B58" i="11" s="1"/>
  <c r="B35" i="11"/>
  <c r="B57" i="11" s="1"/>
  <c r="B34" i="11"/>
  <c r="B56" i="11" s="1"/>
  <c r="B33" i="11"/>
  <c r="B55" i="11" s="1"/>
  <c r="B32" i="11"/>
  <c r="B54" i="11" s="1"/>
  <c r="B31" i="11"/>
  <c r="B53" i="11" s="1"/>
  <c r="B30" i="11"/>
  <c r="B52" i="11" s="1"/>
  <c r="B29" i="11"/>
  <c r="B51" i="11" s="1"/>
  <c r="B28" i="11"/>
  <c r="B50" i="11" s="1"/>
  <c r="AU50" i="11"/>
  <c r="AT50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BH38" i="11" l="1"/>
  <c r="BH57" i="11" s="1"/>
  <c r="BH37" i="11"/>
  <c r="BH56" i="11" s="1"/>
  <c r="BG30" i="11"/>
  <c r="BG49" i="11" s="1"/>
  <c r="BA36" i="11"/>
  <c r="BA55" i="11" s="1"/>
  <c r="BM36" i="11"/>
  <c r="BM55" i="11" s="1"/>
  <c r="BC38" i="11"/>
  <c r="BC57" i="11" s="1"/>
  <c r="BO38" i="11"/>
  <c r="BO57" i="11" s="1"/>
  <c r="BD39" i="11"/>
  <c r="BD58" i="11" s="1"/>
  <c r="BP39" i="11"/>
  <c r="BP58" i="11" s="1"/>
  <c r="BE40" i="11"/>
  <c r="BE59" i="11" s="1"/>
  <c r="BF41" i="11"/>
  <c r="BF60" i="11" s="1"/>
  <c r="BH43" i="11"/>
  <c r="BH62" i="11" s="1"/>
  <c r="BI44" i="11"/>
  <c r="BI63" i="11" s="1"/>
  <c r="AW45" i="11"/>
  <c r="AW64" i="11" s="1"/>
  <c r="BI45" i="11"/>
  <c r="BI64" i="11" s="1"/>
  <c r="BH41" i="11"/>
  <c r="BH60" i="11" s="1"/>
  <c r="AW39" i="11"/>
  <c r="AW58" i="11" s="1"/>
  <c r="BD30" i="11"/>
  <c r="BD49" i="11" s="1"/>
  <c r="BP30" i="11"/>
  <c r="BP49" i="11" s="1"/>
  <c r="BI35" i="11"/>
  <c r="BI54" i="11" s="1"/>
  <c r="BA39" i="11"/>
  <c r="BA58" i="11" s="1"/>
  <c r="BM39" i="11"/>
  <c r="BM58" i="11" s="1"/>
  <c r="BB40" i="11"/>
  <c r="BB59" i="11" s="1"/>
  <c r="BN40" i="11"/>
  <c r="BN59" i="11" s="1"/>
  <c r="BC41" i="11"/>
  <c r="BC60" i="11" s="1"/>
  <c r="BO41" i="11"/>
  <c r="BO60" i="11" s="1"/>
  <c r="BD42" i="11"/>
  <c r="BD61" i="11" s="1"/>
  <c r="BP42" i="11"/>
  <c r="BP61" i="11" s="1"/>
  <c r="BE43" i="11"/>
  <c r="BE62" i="11" s="1"/>
  <c r="BF44" i="11"/>
  <c r="BF63" i="11" s="1"/>
  <c r="BF45" i="11"/>
  <c r="BF64" i="11" s="1"/>
  <c r="AW40" i="11"/>
  <c r="AW59" i="11" s="1"/>
  <c r="BE30" i="11"/>
  <c r="BE49" i="11" s="1"/>
  <c r="BF31" i="11"/>
  <c r="BF50" i="11" s="1"/>
  <c r="BG32" i="11"/>
  <c r="BG51" i="11" s="1"/>
  <c r="BI34" i="11"/>
  <c r="BI53" i="11" s="1"/>
  <c r="AX35" i="11"/>
  <c r="AX54" i="11" s="1"/>
  <c r="BJ35" i="11"/>
  <c r="BJ54" i="11" s="1"/>
  <c r="AY36" i="11"/>
  <c r="AY55" i="11" s="1"/>
  <c r="BK36" i="11"/>
  <c r="BK55" i="11" s="1"/>
  <c r="AZ37" i="11"/>
  <c r="AZ56" i="11" s="1"/>
  <c r="BL37" i="11"/>
  <c r="BL56" i="11" s="1"/>
  <c r="BA38" i="11"/>
  <c r="BA57" i="11" s="1"/>
  <c r="BM38" i="11"/>
  <c r="BM57" i="11" s="1"/>
  <c r="BB39" i="11"/>
  <c r="BB58" i="11" s="1"/>
  <c r="BN39" i="11"/>
  <c r="BN58" i="11" s="1"/>
  <c r="BC40" i="11"/>
  <c r="BC59" i="11" s="1"/>
  <c r="BO40" i="11"/>
  <c r="BO59" i="11" s="1"/>
  <c r="BD41" i="11"/>
  <c r="BD60" i="11" s="1"/>
  <c r="BP41" i="11"/>
  <c r="BP60" i="11" s="1"/>
  <c r="BE42" i="11"/>
  <c r="BE61" i="11" s="1"/>
  <c r="BF43" i="11"/>
  <c r="BF62" i="11" s="1"/>
  <c r="BG44" i="11"/>
  <c r="BG63" i="11" s="1"/>
  <c r="BG45" i="11"/>
  <c r="BG64" i="11" s="1"/>
  <c r="AW41" i="11"/>
  <c r="AW60" i="11" s="1"/>
  <c r="BF30" i="11"/>
  <c r="BF49" i="11" s="1"/>
  <c r="BA37" i="11"/>
  <c r="BA56" i="11" s="1"/>
  <c r="BM37" i="11"/>
  <c r="BM56" i="11" s="1"/>
  <c r="BC39" i="11"/>
  <c r="BC58" i="11" s="1"/>
  <c r="BO39" i="11"/>
  <c r="BO58" i="11" s="1"/>
  <c r="BD40" i="11"/>
  <c r="BD59" i="11" s="1"/>
  <c r="BP40" i="11"/>
  <c r="BP59" i="11" s="1"/>
  <c r="BE41" i="11"/>
  <c r="BE60" i="11" s="1"/>
  <c r="BF42" i="11"/>
  <c r="BF61" i="11" s="1"/>
  <c r="BH44" i="11"/>
  <c r="BH63" i="11" s="1"/>
  <c r="BH45" i="11"/>
  <c r="BH64" i="11" s="1"/>
  <c r="AW42" i="11"/>
  <c r="AW61" i="11" s="1"/>
  <c r="AW43" i="11"/>
  <c r="AW62" i="11" s="1"/>
  <c r="BH30" i="11"/>
  <c r="BH49" i="11" s="1"/>
  <c r="BM35" i="11"/>
  <c r="BM54" i="11" s="1"/>
  <c r="BC37" i="11"/>
  <c r="BC56" i="11" s="1"/>
  <c r="BO37" i="11"/>
  <c r="BO56" i="11" s="1"/>
  <c r="BD38" i="11"/>
  <c r="BD57" i="11" s="1"/>
  <c r="BP38" i="11"/>
  <c r="BP57" i="11" s="1"/>
  <c r="BE39" i="11"/>
  <c r="BE58" i="11" s="1"/>
  <c r="BF40" i="11"/>
  <c r="BF59" i="11" s="1"/>
  <c r="BI43" i="11"/>
  <c r="BI62" i="11" s="1"/>
  <c r="AX44" i="11"/>
  <c r="AX63" i="11" s="1"/>
  <c r="BJ44" i="11"/>
  <c r="BJ63" i="11" s="1"/>
  <c r="AX45" i="11"/>
  <c r="AX64" i="11" s="1"/>
  <c r="BJ45" i="11"/>
  <c r="BJ64" i="11" s="1"/>
  <c r="AW44" i="11"/>
  <c r="AW63" i="11" s="1"/>
  <c r="BI30" i="11"/>
  <c r="BI49" i="11" s="1"/>
  <c r="BC36" i="11"/>
  <c r="BC55" i="11" s="1"/>
  <c r="BO36" i="11"/>
  <c r="BO55" i="11" s="1"/>
  <c r="BD37" i="11"/>
  <c r="BD56" i="11" s="1"/>
  <c r="BP37" i="11"/>
  <c r="BP56" i="11" s="1"/>
  <c r="BE38" i="11"/>
  <c r="BE57" i="11" s="1"/>
  <c r="BF39" i="11"/>
  <c r="BF58" i="11" s="1"/>
  <c r="BI42" i="11"/>
  <c r="BI61" i="11" s="1"/>
  <c r="AX43" i="11"/>
  <c r="AX62" i="11" s="1"/>
  <c r="BJ43" i="11"/>
  <c r="BJ62" i="11" s="1"/>
  <c r="AY44" i="11"/>
  <c r="AY63" i="11" s="1"/>
  <c r="BK44" i="11"/>
  <c r="BK63" i="11" s="1"/>
  <c r="AY45" i="11"/>
  <c r="AY64" i="11" s="1"/>
  <c r="BK45" i="11"/>
  <c r="BK64" i="11" s="1"/>
  <c r="AX30" i="11"/>
  <c r="AX49" i="11" s="1"/>
  <c r="BJ49" i="11"/>
  <c r="BO35" i="11"/>
  <c r="BO54" i="11" s="1"/>
  <c r="BD36" i="11"/>
  <c r="BD55" i="11" s="1"/>
  <c r="BP36" i="11"/>
  <c r="BP55" i="11" s="1"/>
  <c r="BE37" i="11"/>
  <c r="BE56" i="11" s="1"/>
  <c r="BF38" i="11"/>
  <c r="BF57" i="11" s="1"/>
  <c r="BH40" i="11"/>
  <c r="BH59" i="11" s="1"/>
  <c r="BI41" i="11"/>
  <c r="BI60" i="11" s="1"/>
  <c r="AX42" i="11"/>
  <c r="AX61" i="11" s="1"/>
  <c r="BJ42" i="11"/>
  <c r="BJ61" i="11" s="1"/>
  <c r="AY43" i="11"/>
  <c r="AY62" i="11" s="1"/>
  <c r="BK43" i="11"/>
  <c r="BK62" i="11" s="1"/>
  <c r="AY30" i="11"/>
  <c r="AY49" i="11" s="1"/>
  <c r="BK30" i="11"/>
  <c r="BK49" i="11" s="1"/>
  <c r="BP35" i="11"/>
  <c r="BP54" i="11" s="1"/>
  <c r="BE36" i="11"/>
  <c r="BE55" i="11" s="1"/>
  <c r="BF37" i="11"/>
  <c r="BF56" i="11" s="1"/>
  <c r="BI40" i="11"/>
  <c r="BI59" i="11" s="1"/>
  <c r="AX41" i="11"/>
  <c r="AX60" i="11" s="1"/>
  <c r="BJ41" i="11"/>
  <c r="BJ60" i="11" s="1"/>
  <c r="AY42" i="11"/>
  <c r="AY61" i="11" s="1"/>
  <c r="BK42" i="11"/>
  <c r="BK61" i="11" s="1"/>
  <c r="BA44" i="11"/>
  <c r="BA63" i="11" s="1"/>
  <c r="BM44" i="11"/>
  <c r="BM63" i="11" s="1"/>
  <c r="BA45" i="11"/>
  <c r="BA64" i="11" s="1"/>
  <c r="BM45" i="11"/>
  <c r="BM64" i="11" s="1"/>
  <c r="AZ30" i="11"/>
  <c r="AZ49" i="11" s="1"/>
  <c r="BL30" i="11"/>
  <c r="BL49" i="11" s="1"/>
  <c r="BF36" i="11"/>
  <c r="BF55" i="11" s="1"/>
  <c r="BI39" i="11"/>
  <c r="BI58" i="11" s="1"/>
  <c r="AX40" i="11"/>
  <c r="AX59" i="11" s="1"/>
  <c r="BJ40" i="11"/>
  <c r="BJ59" i="11" s="1"/>
  <c r="AY41" i="11"/>
  <c r="AY60" i="11" s="1"/>
  <c r="BK41" i="11"/>
  <c r="BK60" i="11" s="1"/>
  <c r="BA43" i="11"/>
  <c r="BA62" i="11" s="1"/>
  <c r="BM43" i="11"/>
  <c r="BM62" i="11" s="1"/>
  <c r="BB44" i="11"/>
  <c r="BB63" i="11" s="1"/>
  <c r="BN44" i="11"/>
  <c r="BN63" i="11" s="1"/>
  <c r="BB45" i="11"/>
  <c r="BB64" i="11" s="1"/>
  <c r="BN45" i="11"/>
  <c r="BN64" i="11" s="1"/>
  <c r="AW36" i="11"/>
  <c r="AW55" i="11" s="1"/>
  <c r="BI38" i="11"/>
  <c r="BI57" i="11" s="1"/>
  <c r="AX39" i="11"/>
  <c r="AX58" i="11" s="1"/>
  <c r="BJ39" i="11"/>
  <c r="BJ58" i="11" s="1"/>
  <c r="AY40" i="11"/>
  <c r="AY59" i="11" s="1"/>
  <c r="BK40" i="11"/>
  <c r="BK59" i="11" s="1"/>
  <c r="BA42" i="11"/>
  <c r="BA61" i="11" s="1"/>
  <c r="BM42" i="11"/>
  <c r="BM61" i="11" s="1"/>
  <c r="BB43" i="11"/>
  <c r="BB62" i="11" s="1"/>
  <c r="BN43" i="11"/>
  <c r="BN62" i="11" s="1"/>
  <c r="BC44" i="11"/>
  <c r="BC63" i="11" s="1"/>
  <c r="BO44" i="11"/>
  <c r="BO63" i="11" s="1"/>
  <c r="BC45" i="11"/>
  <c r="BC64" i="11" s="1"/>
  <c r="BO45" i="11"/>
  <c r="BO64" i="11" s="1"/>
  <c r="AW37" i="11"/>
  <c r="AW56" i="11" s="1"/>
  <c r="BI37" i="11"/>
  <c r="BI56" i="11" s="1"/>
  <c r="AY39" i="11"/>
  <c r="AY58" i="11" s="1"/>
  <c r="BK39" i="11"/>
  <c r="BK58" i="11" s="1"/>
  <c r="BA41" i="11"/>
  <c r="BA60" i="11" s="1"/>
  <c r="BM41" i="11"/>
  <c r="BM60" i="11" s="1"/>
  <c r="BB42" i="11"/>
  <c r="BB61" i="11" s="1"/>
  <c r="BN42" i="11"/>
  <c r="BN61" i="11" s="1"/>
  <c r="BC43" i="11"/>
  <c r="BC62" i="11" s="1"/>
  <c r="BO43" i="11"/>
  <c r="BO62" i="11" s="1"/>
  <c r="BD44" i="11"/>
  <c r="BD63" i="11" s="1"/>
  <c r="BP44" i="11"/>
  <c r="BP63" i="11" s="1"/>
  <c r="BD45" i="11"/>
  <c r="BD64" i="11" s="1"/>
  <c r="BP45" i="11"/>
  <c r="BP64" i="11" s="1"/>
  <c r="AW38" i="11"/>
  <c r="AW57" i="11" s="1"/>
  <c r="BC30" i="11"/>
  <c r="BC49" i="11" s="1"/>
  <c r="BO30" i="11"/>
  <c r="BO49" i="11" s="1"/>
  <c r="BI36" i="11"/>
  <c r="BI55" i="11" s="1"/>
  <c r="BA40" i="11"/>
  <c r="BA59" i="11" s="1"/>
  <c r="BM40" i="11"/>
  <c r="BM59" i="11" s="1"/>
  <c r="BB41" i="11"/>
  <c r="BB60" i="11" s="1"/>
  <c r="BN41" i="11"/>
  <c r="BN60" i="11" s="1"/>
  <c r="BC42" i="11"/>
  <c r="BC61" i="11" s="1"/>
  <c r="BO42" i="11"/>
  <c r="BO61" i="11" s="1"/>
  <c r="BD43" i="11"/>
  <c r="BD62" i="11" s="1"/>
  <c r="BP43" i="11"/>
  <c r="BP62" i="11" s="1"/>
  <c r="BE44" i="11"/>
  <c r="BE63" i="11" s="1"/>
  <c r="BE45" i="11"/>
  <c r="BE64" i="11" s="1"/>
  <c r="BE31" i="11"/>
  <c r="BE50" i="11" s="1"/>
  <c r="BF32" i="11"/>
  <c r="BF51" i="11" s="1"/>
  <c r="BG33" i="11"/>
  <c r="BG52" i="11" s="1"/>
  <c r="AX36" i="11"/>
  <c r="AX55" i="11" s="1"/>
  <c r="BJ36" i="11"/>
  <c r="BJ55" i="11" s="1"/>
  <c r="AY37" i="11"/>
  <c r="AY56" i="11" s="1"/>
  <c r="BK37" i="11"/>
  <c r="BK56" i="11" s="1"/>
  <c r="AZ38" i="11"/>
  <c r="AZ57" i="11" s="1"/>
  <c r="BL38" i="11"/>
  <c r="BL57" i="11" s="1"/>
  <c r="BG31" i="11"/>
  <c r="BG50" i="11" s="1"/>
  <c r="BI33" i="11"/>
  <c r="BI52" i="11" s="1"/>
  <c r="AX34" i="11"/>
  <c r="AX53" i="11" s="1"/>
  <c r="BJ34" i="11"/>
  <c r="BJ53" i="11" s="1"/>
  <c r="AY35" i="11"/>
  <c r="AY54" i="11" s="1"/>
  <c r="BK35" i="11"/>
  <c r="BK54" i="11" s="1"/>
  <c r="AZ36" i="11"/>
  <c r="AZ55" i="11" s="1"/>
  <c r="BL36" i="11"/>
  <c r="BL55" i="11" s="1"/>
  <c r="BB38" i="11"/>
  <c r="BB57" i="11" s="1"/>
  <c r="BN38" i="11"/>
  <c r="BN57" i="11" s="1"/>
  <c r="BG43" i="11"/>
  <c r="BG62" i="11" s="1"/>
  <c r="AW30" i="11"/>
  <c r="AW49" i="11" s="1"/>
  <c r="BH31" i="11"/>
  <c r="BH50" i="11" s="1"/>
  <c r="BI32" i="11"/>
  <c r="BI51" i="11" s="1"/>
  <c r="AX33" i="11"/>
  <c r="AX52" i="11" s="1"/>
  <c r="BJ33" i="11"/>
  <c r="BJ52" i="11" s="1"/>
  <c r="AY34" i="11"/>
  <c r="AY53" i="11" s="1"/>
  <c r="BK34" i="11"/>
  <c r="BK53" i="11" s="1"/>
  <c r="AZ35" i="11"/>
  <c r="AZ54" i="11" s="1"/>
  <c r="BL35" i="11"/>
  <c r="BL54" i="11" s="1"/>
  <c r="BB37" i="11"/>
  <c r="BB56" i="11" s="1"/>
  <c r="BN37" i="11"/>
  <c r="BN56" i="11" s="1"/>
  <c r="BG42" i="11"/>
  <c r="BG61" i="11" s="1"/>
  <c r="AW31" i="11"/>
  <c r="AW50" i="11" s="1"/>
  <c r="BI31" i="11"/>
  <c r="BI50" i="11" s="1"/>
  <c r="AX32" i="11"/>
  <c r="AX51" i="11" s="1"/>
  <c r="BJ32" i="11"/>
  <c r="BJ51" i="11" s="1"/>
  <c r="AY33" i="11"/>
  <c r="AY52" i="11" s="1"/>
  <c r="BK33" i="11"/>
  <c r="BK52" i="11" s="1"/>
  <c r="AZ34" i="11"/>
  <c r="AZ53" i="11" s="1"/>
  <c r="BL34" i="11"/>
  <c r="BL53" i="11" s="1"/>
  <c r="BA35" i="11"/>
  <c r="BA54" i="11" s="1"/>
  <c r="BB36" i="11"/>
  <c r="BB55" i="11" s="1"/>
  <c r="BN36" i="11"/>
  <c r="BN55" i="11" s="1"/>
  <c r="BG41" i="11"/>
  <c r="BG60" i="11" s="1"/>
  <c r="AW32" i="11"/>
  <c r="AW51" i="11" s="1"/>
  <c r="AX31" i="11"/>
  <c r="AX50" i="11" s="1"/>
  <c r="BJ31" i="11"/>
  <c r="BJ50" i="11" s="1"/>
  <c r="AY32" i="11"/>
  <c r="AY51" i="11" s="1"/>
  <c r="BK32" i="11"/>
  <c r="BK51" i="11" s="1"/>
  <c r="AZ33" i="11"/>
  <c r="AZ52" i="11" s="1"/>
  <c r="BL33" i="11"/>
  <c r="BL52" i="11" s="1"/>
  <c r="BA34" i="11"/>
  <c r="BA53" i="11" s="1"/>
  <c r="BM34" i="11"/>
  <c r="BM53" i="11" s="1"/>
  <c r="BB35" i="11"/>
  <c r="BB54" i="11" s="1"/>
  <c r="BN35" i="11"/>
  <c r="BN54" i="11" s="1"/>
  <c r="BG40" i="11"/>
  <c r="BG59" i="11" s="1"/>
  <c r="AW33" i="11"/>
  <c r="AW52" i="11" s="1"/>
  <c r="AY31" i="11"/>
  <c r="AY50" i="11" s="1"/>
  <c r="BK31" i="11"/>
  <c r="BK50" i="11" s="1"/>
  <c r="AZ32" i="11"/>
  <c r="AZ51" i="11" s="1"/>
  <c r="BL32" i="11"/>
  <c r="BL51" i="11" s="1"/>
  <c r="BA33" i="11"/>
  <c r="BA52" i="11" s="1"/>
  <c r="BM33" i="11"/>
  <c r="BM52" i="11" s="1"/>
  <c r="BB34" i="11"/>
  <c r="BB53" i="11" s="1"/>
  <c r="BN34" i="11"/>
  <c r="BN53" i="11" s="1"/>
  <c r="BC35" i="11"/>
  <c r="BC54" i="11" s="1"/>
  <c r="BG39" i="11"/>
  <c r="BG58" i="11" s="1"/>
  <c r="AZ44" i="11"/>
  <c r="AZ63" i="11" s="1"/>
  <c r="BL44" i="11"/>
  <c r="BL63" i="11" s="1"/>
  <c r="AZ45" i="11"/>
  <c r="AZ64" i="11" s="1"/>
  <c r="BL45" i="11"/>
  <c r="BL64" i="11" s="1"/>
  <c r="AW34" i="11"/>
  <c r="AW53" i="11" s="1"/>
  <c r="AZ31" i="11"/>
  <c r="AZ50" i="11" s="1"/>
  <c r="BL31" i="11"/>
  <c r="BL50" i="11" s="1"/>
  <c r="BA32" i="11"/>
  <c r="BA51" i="11" s="1"/>
  <c r="BM32" i="11"/>
  <c r="BM51" i="11" s="1"/>
  <c r="BB33" i="11"/>
  <c r="BB52" i="11" s="1"/>
  <c r="BN33" i="11"/>
  <c r="BN52" i="11" s="1"/>
  <c r="BC34" i="11"/>
  <c r="BC53" i="11" s="1"/>
  <c r="BO34" i="11"/>
  <c r="BO53" i="11" s="1"/>
  <c r="BD35" i="11"/>
  <c r="BD54" i="11" s="1"/>
  <c r="BG38" i="11"/>
  <c r="BG57" i="11" s="1"/>
  <c r="AZ43" i="11"/>
  <c r="AZ62" i="11" s="1"/>
  <c r="BL43" i="11"/>
  <c r="BL62" i="11" s="1"/>
  <c r="AW35" i="11"/>
  <c r="AW54" i="11" s="1"/>
  <c r="BA31" i="11"/>
  <c r="BA50" i="11" s="1"/>
  <c r="BM31" i="11"/>
  <c r="BM50" i="11" s="1"/>
  <c r="BB32" i="11"/>
  <c r="BB51" i="11" s="1"/>
  <c r="BN32" i="11"/>
  <c r="BN51" i="11" s="1"/>
  <c r="BC33" i="11"/>
  <c r="BC52" i="11" s="1"/>
  <c r="BO33" i="11"/>
  <c r="BO52" i="11" s="1"/>
  <c r="BD34" i="11"/>
  <c r="BD53" i="11" s="1"/>
  <c r="BP34" i="11"/>
  <c r="BP53" i="11" s="1"/>
  <c r="BE35" i="11"/>
  <c r="BE54" i="11" s="1"/>
  <c r="BG37" i="11"/>
  <c r="BG56" i="11" s="1"/>
  <c r="AZ42" i="11"/>
  <c r="AZ61" i="11" s="1"/>
  <c r="BL42" i="11"/>
  <c r="BL61" i="11" s="1"/>
  <c r="BA30" i="11"/>
  <c r="BA49" i="11" s="1"/>
  <c r="BM30" i="11"/>
  <c r="BM49" i="11" s="1"/>
  <c r="BB31" i="11"/>
  <c r="BB50" i="11" s="1"/>
  <c r="BN31" i="11"/>
  <c r="BN50" i="11" s="1"/>
  <c r="BC32" i="11"/>
  <c r="BC51" i="11" s="1"/>
  <c r="BO32" i="11"/>
  <c r="BO51" i="11" s="1"/>
  <c r="BD33" i="11"/>
  <c r="BD52" i="11" s="1"/>
  <c r="BP33" i="11"/>
  <c r="BP52" i="11" s="1"/>
  <c r="BE34" i="11"/>
  <c r="BE53" i="11" s="1"/>
  <c r="BF35" i="11"/>
  <c r="BF54" i="11" s="1"/>
  <c r="BG36" i="11"/>
  <c r="BG55" i="11" s="1"/>
  <c r="AZ41" i="11"/>
  <c r="AZ60" i="11" s="1"/>
  <c r="BL41" i="11"/>
  <c r="BL60" i="11" s="1"/>
  <c r="BB30" i="11"/>
  <c r="BB49" i="11" s="1"/>
  <c r="BN30" i="11"/>
  <c r="BN49" i="11" s="1"/>
  <c r="BC31" i="11"/>
  <c r="BC50" i="11" s="1"/>
  <c r="BO31" i="11"/>
  <c r="BO50" i="11" s="1"/>
  <c r="BD32" i="11"/>
  <c r="BD51" i="11" s="1"/>
  <c r="BP32" i="11"/>
  <c r="BP51" i="11" s="1"/>
  <c r="BE33" i="11"/>
  <c r="BE52" i="11" s="1"/>
  <c r="BF34" i="11"/>
  <c r="BF53" i="11" s="1"/>
  <c r="BG35" i="11"/>
  <c r="BG54" i="11" s="1"/>
  <c r="AX38" i="11"/>
  <c r="AX57" i="11" s="1"/>
  <c r="BJ38" i="11"/>
  <c r="BJ57" i="11" s="1"/>
  <c r="AZ40" i="11"/>
  <c r="AZ59" i="11" s="1"/>
  <c r="BL40" i="11"/>
  <c r="BL59" i="11" s="1"/>
  <c r="BD31" i="11"/>
  <c r="BD50" i="11" s="1"/>
  <c r="BP31" i="11"/>
  <c r="BP50" i="11" s="1"/>
  <c r="BE32" i="11"/>
  <c r="BE51" i="11" s="1"/>
  <c r="BF33" i="11"/>
  <c r="BF52" i="11" s="1"/>
  <c r="BG34" i="11"/>
  <c r="BG53" i="11" s="1"/>
  <c r="AX37" i="11"/>
  <c r="AX56" i="11" s="1"/>
  <c r="BJ37" i="11"/>
  <c r="BJ56" i="11" s="1"/>
  <c r="AY38" i="11"/>
  <c r="AY57" i="11" s="1"/>
  <c r="BK38" i="11"/>
  <c r="BK57" i="11" s="1"/>
  <c r="AZ39" i="11"/>
  <c r="AZ58" i="11" s="1"/>
  <c r="BL39" i="11"/>
  <c r="BL58" i="11" s="1"/>
  <c r="BH39" i="11"/>
  <c r="BH58" i="11" s="1"/>
  <c r="BH42" i="11"/>
  <c r="BH61" i="11" s="1"/>
  <c r="BH32" i="11"/>
  <c r="BH51" i="11" s="1"/>
  <c r="BH33" i="11"/>
  <c r="BH52" i="11" s="1"/>
  <c r="BH36" i="11"/>
  <c r="BH55" i="11" s="1"/>
  <c r="BH34" i="11"/>
  <c r="BH53" i="11" s="1"/>
  <c r="BH35" i="11"/>
  <c r="BH54" i="11" s="1"/>
  <c r="AU52" i="11" l="1"/>
  <c r="AU51" i="11"/>
  <c r="AU53" i="11"/>
  <c r="AU58" i="11" s="1"/>
  <c r="AU54" i="11"/>
  <c r="AU56" i="11" l="1"/>
  <c r="AU49" i="11"/>
  <c r="AT49" i="11"/>
</calcChain>
</file>

<file path=xl/sharedStrings.xml><?xml version="1.0" encoding="utf-8"?>
<sst xmlns="http://schemas.openxmlformats.org/spreadsheetml/2006/main" count="4451" uniqueCount="142">
  <si>
    <t>year</t>
  </si>
  <si>
    <t>MSA</t>
  </si>
  <si>
    <t>value</t>
  </si>
  <si>
    <t>metric</t>
  </si>
  <si>
    <t>Atlanta</t>
  </si>
  <si>
    <t>cap_rate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</si>
  <si>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</si>
  <si>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</si>
  <si>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</si>
  <si>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</si>
  <si>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</si>
  <si>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</si>
  <si>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</si>
  <si>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</si>
  <si>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</si>
  <si>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</si>
  <si>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</si>
  <si>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</si>
  <si>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</si>
  <si>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</si>
  <si>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</si>
  <si>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</si>
  <si>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</si>
  <si>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</si>
  <si>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cpi</t>
  </si>
  <si>
    <t>gdp</t>
  </si>
  <si>
    <t>Row Labels</t>
  </si>
  <si>
    <t>Grand Total</t>
  </si>
  <si>
    <t>Column Labels</t>
  </si>
  <si>
    <t>Sum of value</t>
  </si>
  <si>
    <t>False_Positive</t>
  </si>
  <si>
    <t>True_Positive</t>
  </si>
  <si>
    <t>True Negative</t>
  </si>
  <si>
    <t>False Negative</t>
  </si>
  <si>
    <t>Capture</t>
  </si>
  <si>
    <t>capture</t>
  </si>
  <si>
    <t>pval</t>
  </si>
  <si>
    <t>accuracy on next 1 year</t>
  </si>
  <si>
    <t>true pos</t>
  </si>
  <si>
    <t>false neg</t>
  </si>
  <si>
    <t>Detroit</t>
  </si>
  <si>
    <t>From msa_results</t>
  </si>
  <si>
    <t>tp</t>
  </si>
  <si>
    <t>fn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</si>
  <si>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</si>
  <si>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</si>
  <si>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</si>
  <si>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</si>
  <si>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</si>
  <si>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</si>
  <si>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NGMP12060</t>
  </si>
  <si>
    <t>Total Gross Domestic Product for Atlanta-Sandy Springs-Roswell, GA (MSA), Millions of Dollars, Annual, Not Seasonally Adjusted</t>
  </si>
  <si>
    <t>Frequency: Annual</t>
  </si>
  <si>
    <t>observation_date</t>
  </si>
  <si>
    <t>CUURA319SA0</t>
  </si>
  <si>
    <t>code</t>
  </si>
  <si>
    <t>date</t>
  </si>
  <si>
    <t>Geography Name</t>
  </si>
  <si>
    <t>Y2001Q1</t>
  </si>
  <si>
    <t>Y2001Q2</t>
  </si>
  <si>
    <t>Y2001Q3</t>
  </si>
  <si>
    <t>Y2001Q4</t>
  </si>
  <si>
    <t>Y2002Q1</t>
  </si>
  <si>
    <t>Y2002Q2</t>
  </si>
  <si>
    <t>Y2002Q3</t>
  </si>
  <si>
    <t>Y2002Q4</t>
  </si>
  <si>
    <t>Y2003Q1</t>
  </si>
  <si>
    <t>Y2003Q2</t>
  </si>
  <si>
    <t>Y2003Q3</t>
  </si>
  <si>
    <t>Y2003Q4</t>
  </si>
  <si>
    <t>Y2004Q1</t>
  </si>
  <si>
    <t>Y2004Q2</t>
  </si>
  <si>
    <t>Y2004Q3</t>
  </si>
  <si>
    <t>Y2004Q4</t>
  </si>
  <si>
    <t>Y2005Q1</t>
  </si>
  <si>
    <t>Y2005Q2</t>
  </si>
  <si>
    <t>Y2005Q3</t>
  </si>
  <si>
    <t>Y2005Q4</t>
  </si>
  <si>
    <t>Y2006Q1</t>
  </si>
  <si>
    <t>Y2006Q2</t>
  </si>
  <si>
    <t>Y2006Q3</t>
  </si>
  <si>
    <t>Y2006Q4</t>
  </si>
  <si>
    <t>Y2007Q1</t>
  </si>
  <si>
    <t>Y2007Q2</t>
  </si>
  <si>
    <t>Y2007Q3</t>
  </si>
  <si>
    <t>Y2007Q4</t>
  </si>
  <si>
    <t>Y2008Q1</t>
  </si>
  <si>
    <t>Y2008Q2</t>
  </si>
  <si>
    <t>Y2008Q3</t>
  </si>
  <si>
    <t>Y2008Q4</t>
  </si>
  <si>
    <t>Y2009Q1</t>
  </si>
  <si>
    <t>Y2009Q2</t>
  </si>
  <si>
    <t>Y2009Q3</t>
  </si>
  <si>
    <t>Y2009Q4</t>
  </si>
  <si>
    <t>Y2010Q1</t>
  </si>
  <si>
    <t>Y2010Q2</t>
  </si>
  <si>
    <t>Y2010Q3</t>
  </si>
  <si>
    <t>Y2010Q4</t>
  </si>
  <si>
    <t>Y2011Q1</t>
  </si>
  <si>
    <t>Y2011Q2</t>
  </si>
  <si>
    <t>Y2011Q3</t>
  </si>
  <si>
    <t>Y2011Q4</t>
  </si>
  <si>
    <t>Y2012Q1</t>
  </si>
  <si>
    <t>Y2012Q2</t>
  </si>
  <si>
    <t>Y2012Q3</t>
  </si>
  <si>
    <t>Y2012Q4</t>
  </si>
  <si>
    <t>Y2013Q1</t>
  </si>
  <si>
    <t>Y2013Q2</t>
  </si>
  <si>
    <t>Y2013Q3</t>
  </si>
  <si>
    <t>Y2013Q4</t>
  </si>
  <si>
    <t>Y2014Q1</t>
  </si>
  <si>
    <t>Y2014Q2</t>
  </si>
  <si>
    <t>Y2014Q3</t>
  </si>
  <si>
    <t>Y2014Q4</t>
  </si>
  <si>
    <t>Y2015Q1</t>
  </si>
  <si>
    <t>Y2015Q2</t>
  </si>
  <si>
    <t>Y2015Q3</t>
  </si>
  <si>
    <t>Y2015Q4</t>
  </si>
  <si>
    <t>Y2016Q1</t>
  </si>
  <si>
    <t>Y2016Q2</t>
  </si>
  <si>
    <t>Y2016Q3</t>
  </si>
  <si>
    <t>Y2016Q4</t>
  </si>
  <si>
    <t>Y2017Q1</t>
  </si>
  <si>
    <t>Y2017Q2</t>
  </si>
  <si>
    <t>Y2017Q3</t>
  </si>
  <si>
    <t>Y2017Q4</t>
  </si>
  <si>
    <t>Y2018Q1</t>
  </si>
  <si>
    <t>Y2018Q2</t>
  </si>
  <si>
    <t>Y2018Q3</t>
  </si>
  <si>
    <t>Y2018Q4</t>
  </si>
  <si>
    <t>Y2019Q1</t>
  </si>
  <si>
    <t>Y2019Q2</t>
  </si>
  <si>
    <t>Y2019Q3</t>
  </si>
  <si>
    <t>Y2019Q4</t>
  </si>
  <si>
    <t>Y2020Q1</t>
  </si>
  <si>
    <t>Y2020Q2</t>
  </si>
  <si>
    <t>Y2020Q3</t>
  </si>
  <si>
    <t>Y2020Q4</t>
  </si>
  <si>
    <t>Y2021Q1</t>
  </si>
  <si>
    <t>Y2021Q2</t>
  </si>
  <si>
    <t>Y2021Q3</t>
  </si>
  <si>
    <t>Atlanta-Sandy Springs-Roswell,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</si>
</sst>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164" fontId="0" fillId="0" borderId="0" xfId="42" applyNumberFormat="1" applyFont="1"/>
    <xf numFmtId="9" fontId="16" fillId="0" borderId="0" xfId="42" applyNumberFormat="1" applyFont="1"/>
    <xf numFmtId="0" fontId="16" fillId="0" borderId="0" xfId="0" applyFont="1"/>
    <xf numFmtId="164" fontId="16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64" fontId="18" fillId="0" borderId="0" xfId="42" applyNumberFormat="1" applyFont="1" applyAlignment="1">
      <alignment horizontal="center"/>
    </xf>
    <xf numFmtId="166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rriva" refreshedDate="44608.923276273148" createdVersion="7" refreshedVersion="7" minRefreshableVersion="3" recordCount="3552" xr:uid="{AD621216-74FB-4A82-BB85-77CFF8750C96}">
  <cacheSource type="worksheet">
    <worksheetSource ref="A1:D3553" sheet="gdp_cpi_cr_combined"/>
  </cacheSource>
  <cacheFields count="4">
    <cacheField name="year" numFmtId="0">
      <sharedItems containsString="0" containsBlank="1" containsNumber="1" containsInteger="1" minValue="1915" maxValue="2021" count="108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97"/>
        <n v="1998"/>
        <n v="1999"/>
        <n v="2000"/>
        <n v="1915"/>
        <n v="1916"/>
        <n v="1987"/>
        <n v="1988"/>
        <n v="1989"/>
        <n v="1990"/>
        <n v="1991"/>
        <n v="1992"/>
        <n v="1993"/>
        <n v="1994"/>
        <n v="1995"/>
        <n v="1996"/>
        <m/>
      </sharedItems>
    </cacheField>
    <cacheField name="MSA" numFmtId="0">
      <sharedItems containsBlank="1" count="26">
        <s v="Atlanta"/>
        <s v="Baltimore"/>
        <s v="Boston"/>
        <s v="Chicago"/>
        <s v="Dallas"/>
        <s v="Denver"/>
        <s v="Detroit"/>
        <s v="Houston"/>
        <s v="LosAngeles"/>
        <s v="Miami"/>
        <s v="Minneapolis"/>
        <s v="NewYork"/>
        <s v="Philadelphia"/>
        <s v="Phoenix"/>
        <s v="SanDiego"/>
        <s v="SanFrancisco"/>
        <s v="Seattle"/>
        <s v="StLouis"/>
        <s v="Tampa"/>
        <s v="WashingtonDC"/>
        <m/>
        <s v="SanJose" u="1"/>
        <s v="SanAntonio" u="1"/>
        <s v="Columbus" u="1"/>
        <s v="Jacksonville" u="1"/>
        <s v="Indianapolis" u="1"/>
      </sharedItems>
    </cacheField>
    <cacheField name="value" numFmtId="0">
      <sharedItems containsString="0" containsBlank="1" containsNumber="1" minValue="3.7954756225626898E-2" maxValue="1872165.5049999999"/>
    </cacheField>
    <cacheField name="metric" numFmtId="0">
      <sharedItems containsBlank="1" count="4">
        <s v="cap_rate"/>
        <s v="cpi"/>
        <s v="gd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2">
  <r>
    <x v="0"/>
    <x v="0"/>
    <n v="8.9220293847223103E-2"/>
    <x v="0"/>
  </r>
  <r>
    <x v="0"/>
    <x v="1"/>
    <n v="8.7877837607528306E-2"/>
    <x v="0"/>
  </r>
  <r>
    <x v="0"/>
    <x v="2"/>
    <n v="7.2683758386891298E-2"/>
    <x v="0"/>
  </r>
  <r>
    <x v="0"/>
    <x v="3"/>
    <n v="7.8997543090960506E-2"/>
    <x v="0"/>
  </r>
  <r>
    <x v="0"/>
    <x v="4"/>
    <n v="8.7702594503310902E-2"/>
    <x v="0"/>
  </r>
  <r>
    <x v="0"/>
    <x v="5"/>
    <n v="8.8179120879120901E-2"/>
    <x v="0"/>
  </r>
  <r>
    <x v="0"/>
    <x v="6"/>
    <n v="8.6478614479764904E-2"/>
    <x v="0"/>
  </r>
  <r>
    <x v="0"/>
    <x v="7"/>
    <n v="8.3257666617497797E-2"/>
    <x v="0"/>
  </r>
  <r>
    <x v="0"/>
    <x v="8"/>
    <n v="7.5983493723979695E-2"/>
    <x v="0"/>
  </r>
  <r>
    <x v="0"/>
    <x v="9"/>
    <n v="8.1032713745179605E-2"/>
    <x v="0"/>
  </r>
  <r>
    <x v="0"/>
    <x v="10"/>
    <n v="8.3805165287757902E-2"/>
    <x v="0"/>
  </r>
  <r>
    <x v="0"/>
    <x v="11"/>
    <n v="8.3605101537920903E-2"/>
    <x v="0"/>
  </r>
  <r>
    <x v="0"/>
    <x v="12"/>
    <n v="9.2934830152239203E-2"/>
    <x v="0"/>
  </r>
  <r>
    <x v="0"/>
    <x v="13"/>
    <n v="8.5709404667958802E-2"/>
    <x v="0"/>
  </r>
  <r>
    <x v="0"/>
    <x v="14"/>
    <n v="7.3308642013429501E-2"/>
    <x v="0"/>
  </r>
  <r>
    <x v="0"/>
    <x v="15"/>
    <n v="6.7479981485814397E-2"/>
    <x v="0"/>
  </r>
  <r>
    <x v="0"/>
    <x v="16"/>
    <n v="8.2242961507241696E-2"/>
    <x v="0"/>
  </r>
  <r>
    <x v="0"/>
    <x v="17"/>
    <n v="8.3609519039388194E-2"/>
    <x v="0"/>
  </r>
  <r>
    <x v="0"/>
    <x v="18"/>
    <n v="8.7358090434549507E-2"/>
    <x v="0"/>
  </r>
  <r>
    <x v="0"/>
    <x v="19"/>
    <n v="9.0500185495901803E-2"/>
    <x v="0"/>
  </r>
  <r>
    <x v="1"/>
    <x v="0"/>
    <n v="8.5984827405394496E-2"/>
    <x v="0"/>
  </r>
  <r>
    <x v="1"/>
    <x v="1"/>
    <n v="8.3529692675393494E-2"/>
    <x v="0"/>
  </r>
  <r>
    <x v="1"/>
    <x v="2"/>
    <n v="7.7757734303145601E-2"/>
    <x v="0"/>
  </r>
  <r>
    <x v="1"/>
    <x v="3"/>
    <n v="8.0984453963316494E-2"/>
    <x v="0"/>
  </r>
  <r>
    <x v="1"/>
    <x v="4"/>
    <n v="9.0301625151190598E-2"/>
    <x v="0"/>
  </r>
  <r>
    <x v="1"/>
    <x v="5"/>
    <n v="8.2117803612301907E-2"/>
    <x v="0"/>
  </r>
  <r>
    <x v="1"/>
    <x v="6"/>
    <n v="8.4302450789631694E-2"/>
    <x v="0"/>
  </r>
  <r>
    <x v="1"/>
    <x v="7"/>
    <n v="8.6237208488743403E-2"/>
    <x v="0"/>
  </r>
  <r>
    <x v="1"/>
    <x v="8"/>
    <n v="7.2168017602152704E-2"/>
    <x v="0"/>
  </r>
  <r>
    <x v="1"/>
    <x v="9"/>
    <n v="8.2648726685268598E-2"/>
    <x v="0"/>
  </r>
  <r>
    <x v="1"/>
    <x v="10"/>
    <n v="8.7519558646074594E-2"/>
    <x v="0"/>
  </r>
  <r>
    <x v="1"/>
    <x v="11"/>
    <n v="7.6149289160278702E-2"/>
    <x v="0"/>
  </r>
  <r>
    <x v="1"/>
    <x v="12"/>
    <n v="9.8122368595250795E-2"/>
    <x v="0"/>
  </r>
  <r>
    <x v="1"/>
    <x v="13"/>
    <n v="8.2532462684945906E-2"/>
    <x v="0"/>
  </r>
  <r>
    <x v="1"/>
    <x v="14"/>
    <n v="7.3368680183329302E-2"/>
    <x v="0"/>
  </r>
  <r>
    <x v="1"/>
    <x v="15"/>
    <n v="6.2891425153318803E-2"/>
    <x v="0"/>
  </r>
  <r>
    <x v="1"/>
    <x v="16"/>
    <n v="7.8491553376721701E-2"/>
    <x v="0"/>
  </r>
  <r>
    <x v="1"/>
    <x v="17"/>
    <n v="8.3364415840000705E-2"/>
    <x v="0"/>
  </r>
  <r>
    <x v="1"/>
    <x v="18"/>
    <n v="8.6013206502306802E-2"/>
    <x v="0"/>
  </r>
  <r>
    <x v="1"/>
    <x v="19"/>
    <n v="8.4949405367872904E-2"/>
    <x v="0"/>
  </r>
  <r>
    <x v="2"/>
    <x v="0"/>
    <n v="7.7937113344660303E-2"/>
    <x v="0"/>
  </r>
  <r>
    <x v="2"/>
    <x v="1"/>
    <n v="7.1802496398056304E-2"/>
    <x v="0"/>
  </r>
  <r>
    <x v="2"/>
    <x v="2"/>
    <n v="7.0882042075010698E-2"/>
    <x v="0"/>
  </r>
  <r>
    <x v="2"/>
    <x v="3"/>
    <n v="7.0748746478815197E-2"/>
    <x v="0"/>
  </r>
  <r>
    <x v="2"/>
    <x v="4"/>
    <n v="7.9822521830654594E-2"/>
    <x v="0"/>
  </r>
  <r>
    <x v="2"/>
    <x v="5"/>
    <n v="7.4905284844315703E-2"/>
    <x v="0"/>
  </r>
  <r>
    <x v="2"/>
    <x v="6"/>
    <n v="8.1001235515318695E-2"/>
    <x v="0"/>
  </r>
  <r>
    <x v="2"/>
    <x v="7"/>
    <n v="8.2100746257500704E-2"/>
    <x v="0"/>
  </r>
  <r>
    <x v="2"/>
    <x v="8"/>
    <n v="6.7432931652562894E-2"/>
    <x v="0"/>
  </r>
  <r>
    <x v="2"/>
    <x v="9"/>
    <n v="7.4284802314990295E-2"/>
    <x v="0"/>
  </r>
  <r>
    <x v="2"/>
    <x v="10"/>
    <n v="7.9102807462984495E-2"/>
    <x v="0"/>
  </r>
  <r>
    <x v="2"/>
    <x v="11"/>
    <n v="6.9145695657101297E-2"/>
    <x v="0"/>
  </r>
  <r>
    <x v="2"/>
    <x v="12"/>
    <n v="8.3789307155490503E-2"/>
    <x v="0"/>
  </r>
  <r>
    <x v="2"/>
    <x v="13"/>
    <n v="7.6759249899644194E-2"/>
    <x v="0"/>
  </r>
  <r>
    <x v="2"/>
    <x v="14"/>
    <n v="6.63715732409971E-2"/>
    <x v="0"/>
  </r>
  <r>
    <x v="2"/>
    <x v="15"/>
    <n v="6.4797630972914896E-2"/>
    <x v="0"/>
  </r>
  <r>
    <x v="2"/>
    <x v="16"/>
    <n v="7.1145540354277406E-2"/>
    <x v="0"/>
  </r>
  <r>
    <x v="2"/>
    <x v="17"/>
    <n v="8.1777898175865602E-2"/>
    <x v="0"/>
  </r>
  <r>
    <x v="2"/>
    <x v="18"/>
    <n v="8.0113263828810094E-2"/>
    <x v="0"/>
  </r>
  <r>
    <x v="2"/>
    <x v="19"/>
    <n v="7.4344942503870803E-2"/>
    <x v="0"/>
  </r>
  <r>
    <x v="3"/>
    <x v="0"/>
    <n v="7.0706827527488497E-2"/>
    <x v="0"/>
  </r>
  <r>
    <x v="3"/>
    <x v="1"/>
    <n v="6.7199546807528404E-2"/>
    <x v="0"/>
  </r>
  <r>
    <x v="3"/>
    <x v="2"/>
    <n v="6.9168592005663498E-2"/>
    <x v="0"/>
  </r>
  <r>
    <x v="3"/>
    <x v="3"/>
    <n v="7.0023298055163302E-2"/>
    <x v="0"/>
  </r>
  <r>
    <x v="3"/>
    <x v="4"/>
    <n v="7.3723016768493105E-2"/>
    <x v="0"/>
  </r>
  <r>
    <x v="3"/>
    <x v="5"/>
    <n v="7.1016375889037406E-2"/>
    <x v="0"/>
  </r>
  <r>
    <x v="3"/>
    <x v="6"/>
    <n v="7.6999016211553903E-2"/>
    <x v="0"/>
  </r>
  <r>
    <x v="3"/>
    <x v="7"/>
    <n v="7.7256708353570402E-2"/>
    <x v="0"/>
  </r>
  <r>
    <x v="3"/>
    <x v="8"/>
    <n v="6.2241279745479501E-2"/>
    <x v="0"/>
  </r>
  <r>
    <x v="3"/>
    <x v="9"/>
    <n v="6.3285402391346501E-2"/>
    <x v="0"/>
  </r>
  <r>
    <x v="3"/>
    <x v="10"/>
    <n v="7.6973529169278104E-2"/>
    <x v="0"/>
  </r>
  <r>
    <x v="3"/>
    <x v="11"/>
    <n v="6.7527365032784406E-2"/>
    <x v="0"/>
  </r>
  <r>
    <x v="3"/>
    <x v="12"/>
    <n v="7.6748065237629795E-2"/>
    <x v="0"/>
  </r>
  <r>
    <x v="3"/>
    <x v="13"/>
    <n v="6.8776181548319798E-2"/>
    <x v="0"/>
  </r>
  <r>
    <x v="3"/>
    <x v="14"/>
    <n v="5.98478472682301E-2"/>
    <x v="0"/>
  </r>
  <r>
    <x v="3"/>
    <x v="15"/>
    <n v="6.1045477052201397E-2"/>
    <x v="0"/>
  </r>
  <r>
    <x v="3"/>
    <x v="16"/>
    <n v="6.4027334950806397E-2"/>
    <x v="0"/>
  </r>
  <r>
    <x v="3"/>
    <x v="17"/>
    <n v="7.9161088208310804E-2"/>
    <x v="0"/>
  </r>
  <r>
    <x v="3"/>
    <x v="18"/>
    <n v="7.1955176705016902E-2"/>
    <x v="0"/>
  </r>
  <r>
    <x v="3"/>
    <x v="19"/>
    <n v="6.7837389977534496E-2"/>
    <x v="0"/>
  </r>
  <r>
    <x v="4"/>
    <x v="0"/>
    <n v="6.6430535571349994E-2"/>
    <x v="0"/>
  </r>
  <r>
    <x v="4"/>
    <x v="1"/>
    <n v="6.2829912372779795E-2"/>
    <x v="0"/>
  </r>
  <r>
    <x v="4"/>
    <x v="2"/>
    <n v="6.55146109397369E-2"/>
    <x v="0"/>
  </r>
  <r>
    <x v="4"/>
    <x v="3"/>
    <n v="6.6710730935476706E-2"/>
    <x v="0"/>
  </r>
  <r>
    <x v="4"/>
    <x v="4"/>
    <n v="6.8764769368603804E-2"/>
    <x v="0"/>
  </r>
  <r>
    <x v="4"/>
    <x v="5"/>
    <n v="5.9630800579471899E-2"/>
    <x v="0"/>
  </r>
  <r>
    <x v="4"/>
    <x v="6"/>
    <n v="6.7935668752259398E-2"/>
    <x v="0"/>
  </r>
  <r>
    <x v="4"/>
    <x v="7"/>
    <n v="7.3254996954213406E-2"/>
    <x v="0"/>
  </r>
  <r>
    <x v="4"/>
    <x v="8"/>
    <n v="5.6061209405529999E-2"/>
    <x v="0"/>
  </r>
  <r>
    <x v="4"/>
    <x v="9"/>
    <n v="6.26197140898518E-2"/>
    <x v="0"/>
  </r>
  <r>
    <x v="4"/>
    <x v="10"/>
    <n v="6.6883694432769494E-2"/>
    <x v="0"/>
  </r>
  <r>
    <x v="4"/>
    <x v="11"/>
    <n v="5.8997625455966103E-2"/>
    <x v="0"/>
  </r>
  <r>
    <x v="4"/>
    <x v="12"/>
    <n v="6.6395109327310103E-2"/>
    <x v="0"/>
  </r>
  <r>
    <x v="4"/>
    <x v="13"/>
    <n v="6.1735270121753401E-2"/>
    <x v="0"/>
  </r>
  <r>
    <x v="4"/>
    <x v="14"/>
    <n v="4.8498030756274998E-2"/>
    <x v="0"/>
  </r>
  <r>
    <x v="4"/>
    <x v="15"/>
    <n v="5.2658092378578998E-2"/>
    <x v="0"/>
  </r>
  <r>
    <x v="4"/>
    <x v="16"/>
    <n v="5.9494224539240997E-2"/>
    <x v="0"/>
  </r>
  <r>
    <x v="4"/>
    <x v="17"/>
    <n v="7.1328964946903398E-2"/>
    <x v="0"/>
  </r>
  <r>
    <x v="4"/>
    <x v="18"/>
    <n v="6.6608150132882807E-2"/>
    <x v="0"/>
  </r>
  <r>
    <x v="4"/>
    <x v="19"/>
    <n v="6.0355249978562599E-2"/>
    <x v="0"/>
  </r>
  <r>
    <x v="5"/>
    <x v="0"/>
    <n v="6.4271181222210094E-2"/>
    <x v="0"/>
  </r>
  <r>
    <x v="5"/>
    <x v="1"/>
    <n v="5.7363740383259601E-2"/>
    <x v="0"/>
  </r>
  <r>
    <x v="5"/>
    <x v="2"/>
    <n v="6.2812926736133104E-2"/>
    <x v="0"/>
  </r>
  <r>
    <x v="5"/>
    <x v="3"/>
    <n v="6.3198747050559806E-2"/>
    <x v="0"/>
  </r>
  <r>
    <x v="5"/>
    <x v="4"/>
    <n v="6.7479353009721105E-2"/>
    <x v="0"/>
  </r>
  <r>
    <x v="5"/>
    <x v="5"/>
    <n v="5.7326438016765E-2"/>
    <x v="0"/>
  </r>
  <r>
    <x v="5"/>
    <x v="6"/>
    <n v="6.8800041290134201E-2"/>
    <x v="0"/>
  </r>
  <r>
    <x v="5"/>
    <x v="7"/>
    <n v="7.08578593669736E-2"/>
    <x v="0"/>
  </r>
  <r>
    <x v="5"/>
    <x v="8"/>
    <n v="5.2347569694388502E-2"/>
    <x v="0"/>
  </r>
  <r>
    <x v="5"/>
    <x v="9"/>
    <n v="5.2167299200046799E-2"/>
    <x v="0"/>
  </r>
  <r>
    <x v="5"/>
    <x v="10"/>
    <n v="5.9204482697450198E-2"/>
    <x v="0"/>
  </r>
  <r>
    <x v="5"/>
    <x v="11"/>
    <n v="4.89547990667785E-2"/>
    <x v="0"/>
  </r>
  <r>
    <x v="5"/>
    <x v="12"/>
    <n v="6.4970892193274996E-2"/>
    <x v="0"/>
  </r>
  <r>
    <x v="5"/>
    <x v="13"/>
    <n v="5.5662089618174301E-2"/>
    <x v="0"/>
  </r>
  <r>
    <x v="5"/>
    <x v="14"/>
    <n v="4.7994932449417597E-2"/>
    <x v="0"/>
  </r>
  <r>
    <x v="5"/>
    <x v="15"/>
    <n v="4.9080836061543801E-2"/>
    <x v="0"/>
  </r>
  <r>
    <x v="5"/>
    <x v="16"/>
    <n v="5.4207191028897699E-2"/>
    <x v="0"/>
  </r>
  <r>
    <x v="5"/>
    <x v="17"/>
    <n v="7.2397006913461598E-2"/>
    <x v="0"/>
  </r>
  <r>
    <x v="5"/>
    <x v="18"/>
    <n v="5.9145292768606E-2"/>
    <x v="0"/>
  </r>
  <r>
    <x v="5"/>
    <x v="19"/>
    <n v="5.6784701682169397E-2"/>
    <x v="0"/>
  </r>
  <r>
    <x v="6"/>
    <x v="0"/>
    <n v="6.2677035216269994E-2"/>
    <x v="0"/>
  </r>
  <r>
    <x v="6"/>
    <x v="1"/>
    <n v="5.9084243991256599E-2"/>
    <x v="0"/>
  </r>
  <r>
    <x v="6"/>
    <x v="2"/>
    <n v="5.9774699122237797E-2"/>
    <x v="0"/>
  </r>
  <r>
    <x v="6"/>
    <x v="3"/>
    <n v="5.76937851213912E-2"/>
    <x v="0"/>
  </r>
  <r>
    <x v="6"/>
    <x v="4"/>
    <n v="6.9583723909279097E-2"/>
    <x v="0"/>
  </r>
  <r>
    <x v="6"/>
    <x v="5"/>
    <n v="5.6276841519333702E-2"/>
    <x v="0"/>
  </r>
  <r>
    <x v="6"/>
    <x v="6"/>
    <n v="7.02448357107264E-2"/>
    <x v="0"/>
  </r>
  <r>
    <x v="6"/>
    <x v="7"/>
    <n v="6.9198196460864295E-2"/>
    <x v="0"/>
  </r>
  <r>
    <x v="6"/>
    <x v="8"/>
    <n v="5.2339640122174201E-2"/>
    <x v="0"/>
  </r>
  <r>
    <x v="6"/>
    <x v="9"/>
    <n v="6.0396150518606397E-2"/>
    <x v="0"/>
  </r>
  <r>
    <x v="6"/>
    <x v="10"/>
    <n v="6.4144609760155E-2"/>
    <x v="0"/>
  </r>
  <r>
    <x v="6"/>
    <x v="11"/>
    <n v="4.6764409177742397E-2"/>
    <x v="0"/>
  </r>
  <r>
    <x v="6"/>
    <x v="12"/>
    <n v="6.0201919747482097E-2"/>
    <x v="0"/>
  </r>
  <r>
    <x v="6"/>
    <x v="13"/>
    <n v="5.4936658886188303E-2"/>
    <x v="0"/>
  </r>
  <r>
    <x v="6"/>
    <x v="14"/>
    <n v="5.1413371245989797E-2"/>
    <x v="0"/>
  </r>
  <r>
    <x v="6"/>
    <x v="15"/>
    <n v="5.14578263621032E-2"/>
    <x v="0"/>
  </r>
  <r>
    <x v="6"/>
    <x v="16"/>
    <n v="5.4514596524106701E-2"/>
    <x v="0"/>
  </r>
  <r>
    <x v="6"/>
    <x v="17"/>
    <n v="7.1634308009743394E-2"/>
    <x v="0"/>
  </r>
  <r>
    <x v="6"/>
    <x v="18"/>
    <n v="6.1944378569654103E-2"/>
    <x v="0"/>
  </r>
  <r>
    <x v="6"/>
    <x v="19"/>
    <n v="5.8207198271047901E-2"/>
    <x v="0"/>
  </r>
  <r>
    <x v="7"/>
    <x v="0"/>
    <n v="6.1024716891328198E-2"/>
    <x v="0"/>
  </r>
  <r>
    <x v="7"/>
    <x v="1"/>
    <n v="5.9867144543694198E-2"/>
    <x v="0"/>
  </r>
  <r>
    <x v="7"/>
    <x v="2"/>
    <n v="6.0428318158870398E-2"/>
    <x v="0"/>
  </r>
  <r>
    <x v="7"/>
    <x v="3"/>
    <n v="6.4638066124085694E-2"/>
    <x v="0"/>
  </r>
  <r>
    <x v="7"/>
    <x v="4"/>
    <n v="7.1135637805918403E-2"/>
    <x v="0"/>
  </r>
  <r>
    <x v="7"/>
    <x v="5"/>
    <n v="6.4002541746770295E-2"/>
    <x v="0"/>
  </r>
  <r>
    <x v="7"/>
    <x v="6"/>
    <n v="8.2168143561341597E-2"/>
    <x v="0"/>
  </r>
  <r>
    <x v="7"/>
    <x v="7"/>
    <n v="6.84062353740294E-2"/>
    <x v="0"/>
  </r>
  <r>
    <x v="7"/>
    <x v="8"/>
    <n v="5.37785983487944E-2"/>
    <x v="0"/>
  </r>
  <r>
    <x v="7"/>
    <x v="9"/>
    <n v="6.7631410223000593E-2"/>
    <x v="0"/>
  </r>
  <r>
    <x v="7"/>
    <x v="10"/>
    <n v="6.8424180337862295E-2"/>
    <x v="0"/>
  </r>
  <r>
    <x v="7"/>
    <x v="11"/>
    <n v="5.7850452953197101E-2"/>
    <x v="0"/>
  </r>
  <r>
    <x v="7"/>
    <x v="12"/>
    <n v="6.3243001626281103E-2"/>
    <x v="0"/>
  </r>
  <r>
    <x v="7"/>
    <x v="13"/>
    <n v="5.8706335755898002E-2"/>
    <x v="0"/>
  </r>
  <r>
    <x v="7"/>
    <x v="14"/>
    <n v="5.5567340143950303E-2"/>
    <x v="0"/>
  </r>
  <r>
    <x v="7"/>
    <x v="15"/>
    <n v="5.14736293912956E-2"/>
    <x v="0"/>
  </r>
  <r>
    <x v="7"/>
    <x v="16"/>
    <n v="5.4668239857502403E-2"/>
    <x v="0"/>
  </r>
  <r>
    <x v="7"/>
    <x v="17"/>
    <n v="8.3204122761772997E-2"/>
    <x v="0"/>
  </r>
  <r>
    <x v="7"/>
    <x v="18"/>
    <n v="6.5416069712098901E-2"/>
    <x v="0"/>
  </r>
  <r>
    <x v="7"/>
    <x v="19"/>
    <n v="5.5498133984184198E-2"/>
    <x v="0"/>
  </r>
  <r>
    <x v="8"/>
    <x v="0"/>
    <n v="6.8011842871195896E-2"/>
    <x v="0"/>
  </r>
  <r>
    <x v="8"/>
    <x v="1"/>
    <n v="6.8840981422937902E-2"/>
    <x v="0"/>
  </r>
  <r>
    <x v="8"/>
    <x v="2"/>
    <n v="5.74390327251557E-2"/>
    <x v="0"/>
  </r>
  <r>
    <x v="8"/>
    <x v="3"/>
    <n v="6.9408173454197503E-2"/>
    <x v="0"/>
  </r>
  <r>
    <x v="8"/>
    <x v="4"/>
    <n v="7.4942402251567702E-2"/>
    <x v="0"/>
  </r>
  <r>
    <x v="8"/>
    <x v="5"/>
    <n v="6.9975317588036601E-2"/>
    <x v="0"/>
  </r>
  <r>
    <x v="8"/>
    <x v="6"/>
    <n v="8.6345788157654896E-2"/>
    <x v="0"/>
  </r>
  <r>
    <x v="8"/>
    <x v="7"/>
    <n v="7.2296888773690601E-2"/>
    <x v="0"/>
  </r>
  <r>
    <x v="8"/>
    <x v="8"/>
    <n v="6.0055117264927398E-2"/>
    <x v="0"/>
  </r>
  <r>
    <x v="8"/>
    <x v="9"/>
    <n v="7.9800495613461295E-2"/>
    <x v="0"/>
  </r>
  <r>
    <x v="8"/>
    <x v="10"/>
    <n v="6.5410461929506197E-2"/>
    <x v="0"/>
  </r>
  <r>
    <x v="8"/>
    <x v="11"/>
    <n v="6.1814132140597298E-2"/>
    <x v="0"/>
  </r>
  <r>
    <x v="8"/>
    <x v="12"/>
    <n v="6.8737852585950499E-2"/>
    <x v="0"/>
  </r>
  <r>
    <x v="8"/>
    <x v="13"/>
    <n v="6.8138909035788703E-2"/>
    <x v="0"/>
  </r>
  <r>
    <x v="8"/>
    <x v="14"/>
    <n v="6.1429624870625199E-2"/>
    <x v="0"/>
  </r>
  <r>
    <x v="8"/>
    <x v="15"/>
    <n v="4.4561583552020702E-2"/>
    <x v="0"/>
  </r>
  <r>
    <x v="8"/>
    <x v="16"/>
    <n v="6.0686996230570202E-2"/>
    <x v="0"/>
  </r>
  <r>
    <x v="8"/>
    <x v="17"/>
    <n v="8.0765951147824103E-2"/>
    <x v="0"/>
  </r>
  <r>
    <x v="8"/>
    <x v="18"/>
    <n v="7.1210263699771806E-2"/>
    <x v="0"/>
  </r>
  <r>
    <x v="8"/>
    <x v="19"/>
    <n v="6.3610193574944796E-2"/>
    <x v="0"/>
  </r>
  <r>
    <x v="9"/>
    <x v="0"/>
    <n v="7.1913174631481197E-2"/>
    <x v="0"/>
  </r>
  <r>
    <x v="9"/>
    <x v="1"/>
    <n v="6.9991144668615002E-2"/>
    <x v="0"/>
  </r>
  <r>
    <x v="9"/>
    <x v="2"/>
    <n v="6.4655970301338503E-2"/>
    <x v="0"/>
  </r>
  <r>
    <x v="9"/>
    <x v="3"/>
    <n v="6.4799926220664106E-2"/>
    <x v="0"/>
  </r>
  <r>
    <x v="9"/>
    <x v="4"/>
    <n v="6.8420143323183094E-2"/>
    <x v="0"/>
  </r>
  <r>
    <x v="9"/>
    <x v="5"/>
    <n v="6.7178865048691E-2"/>
    <x v="0"/>
  </r>
  <r>
    <x v="9"/>
    <x v="6"/>
    <n v="9.7168811454270504E-2"/>
    <x v="0"/>
  </r>
  <r>
    <x v="9"/>
    <x v="7"/>
    <n v="7.3328344786782296E-2"/>
    <x v="0"/>
  </r>
  <r>
    <x v="9"/>
    <x v="8"/>
    <n v="6.4593264751528295E-2"/>
    <x v="0"/>
  </r>
  <r>
    <x v="9"/>
    <x v="9"/>
    <n v="7.5318988635563897E-2"/>
    <x v="0"/>
  </r>
  <r>
    <x v="9"/>
    <x v="10"/>
    <n v="6.8430636378464901E-2"/>
    <x v="0"/>
  </r>
  <r>
    <x v="9"/>
    <x v="11"/>
    <n v="6.5618282923214005E-2"/>
    <x v="0"/>
  </r>
  <r>
    <x v="9"/>
    <x v="12"/>
    <n v="6.9002653744969306E-2"/>
    <x v="0"/>
  </r>
  <r>
    <x v="9"/>
    <x v="13"/>
    <n v="6.6671303061794904E-2"/>
    <x v="0"/>
  </r>
  <r>
    <x v="9"/>
    <x v="14"/>
    <n v="6.4196216450498306E-2"/>
    <x v="0"/>
  </r>
  <r>
    <x v="9"/>
    <x v="15"/>
    <n v="5.5685031813594403E-2"/>
    <x v="0"/>
  </r>
  <r>
    <x v="9"/>
    <x v="16"/>
    <n v="6.2091922967331001E-2"/>
    <x v="0"/>
  </r>
  <r>
    <x v="9"/>
    <x v="17"/>
    <n v="7.1125699072476997E-2"/>
    <x v="0"/>
  </r>
  <r>
    <x v="9"/>
    <x v="18"/>
    <n v="7.35637605595581E-2"/>
    <x v="0"/>
  </r>
  <r>
    <x v="9"/>
    <x v="19"/>
    <n v="6.4760404656632298E-2"/>
    <x v="0"/>
  </r>
  <r>
    <x v="10"/>
    <x v="0"/>
    <n v="6.7308471105797504E-2"/>
    <x v="0"/>
  </r>
  <r>
    <x v="10"/>
    <x v="1"/>
    <n v="6.2237941101079101E-2"/>
    <x v="0"/>
  </r>
  <r>
    <x v="10"/>
    <x v="2"/>
    <n v="5.8439393501732502E-2"/>
    <x v="0"/>
  </r>
  <r>
    <x v="10"/>
    <x v="3"/>
    <n v="6.3367083006032193E-2"/>
    <x v="0"/>
  </r>
  <r>
    <x v="10"/>
    <x v="4"/>
    <n v="6.4730162832400601E-2"/>
    <x v="0"/>
  </r>
  <r>
    <x v="10"/>
    <x v="5"/>
    <n v="5.8817533476153698E-2"/>
    <x v="0"/>
  </r>
  <r>
    <x v="10"/>
    <x v="6"/>
    <n v="8.8492397800826503E-2"/>
    <x v="0"/>
  </r>
  <r>
    <x v="10"/>
    <x v="7"/>
    <n v="6.1083728626982498E-2"/>
    <x v="0"/>
  </r>
  <r>
    <x v="10"/>
    <x v="8"/>
    <n v="5.85836578138033E-2"/>
    <x v="0"/>
  </r>
  <r>
    <x v="10"/>
    <x v="9"/>
    <n v="7.0377866381116899E-2"/>
    <x v="0"/>
  </r>
  <r>
    <x v="10"/>
    <x v="10"/>
    <n v="6.5738236405410697E-2"/>
    <x v="0"/>
  </r>
  <r>
    <x v="10"/>
    <x v="11"/>
    <n v="5.5844025320262801E-2"/>
    <x v="0"/>
  </r>
  <r>
    <x v="10"/>
    <x v="12"/>
    <n v="6.6518271624911293E-2"/>
    <x v="0"/>
  </r>
  <r>
    <x v="10"/>
    <x v="13"/>
    <n v="6.1024649971827799E-2"/>
    <x v="0"/>
  </r>
  <r>
    <x v="10"/>
    <x v="14"/>
    <n v="5.7267475863887599E-2"/>
    <x v="0"/>
  </r>
  <r>
    <x v="10"/>
    <x v="15"/>
    <n v="5.6034737287001597E-2"/>
    <x v="0"/>
  </r>
  <r>
    <x v="10"/>
    <x v="16"/>
    <n v="5.7738584984988801E-2"/>
    <x v="0"/>
  </r>
  <r>
    <x v="10"/>
    <x v="17"/>
    <n v="6.9665805564968403E-2"/>
    <x v="0"/>
  </r>
  <r>
    <x v="10"/>
    <x v="18"/>
    <n v="7.0662688847682897E-2"/>
    <x v="0"/>
  </r>
  <r>
    <x v="10"/>
    <x v="19"/>
    <n v="6.0183605418696703E-2"/>
    <x v="0"/>
  </r>
  <r>
    <x v="11"/>
    <x v="0"/>
    <n v="6.45952694684125E-2"/>
    <x v="0"/>
  </r>
  <r>
    <x v="11"/>
    <x v="1"/>
    <n v="6.115536979208E-2"/>
    <x v="0"/>
  </r>
  <r>
    <x v="11"/>
    <x v="2"/>
    <n v="5.4831727803499597E-2"/>
    <x v="0"/>
  </r>
  <r>
    <x v="11"/>
    <x v="3"/>
    <n v="6.2520022344631193E-2"/>
    <x v="0"/>
  </r>
  <r>
    <x v="11"/>
    <x v="4"/>
    <n v="6.37564856960635E-2"/>
    <x v="0"/>
  </r>
  <r>
    <x v="11"/>
    <x v="5"/>
    <n v="5.9671527569171698E-2"/>
    <x v="0"/>
  </r>
  <r>
    <x v="11"/>
    <x v="6"/>
    <n v="8.0173658467909206E-2"/>
    <x v="0"/>
  </r>
  <r>
    <x v="11"/>
    <x v="7"/>
    <n v="6.4478283892902999E-2"/>
    <x v="0"/>
  </r>
  <r>
    <x v="11"/>
    <x v="8"/>
    <n v="5.5741679821537597E-2"/>
    <x v="0"/>
  </r>
  <r>
    <x v="11"/>
    <x v="9"/>
    <n v="6.4625040433863995E-2"/>
    <x v="0"/>
  </r>
  <r>
    <x v="11"/>
    <x v="10"/>
    <n v="6.2527091256527695E-2"/>
    <x v="0"/>
  </r>
  <r>
    <x v="11"/>
    <x v="11"/>
    <n v="5.3585355920200799E-2"/>
    <x v="0"/>
  </r>
  <r>
    <x v="11"/>
    <x v="12"/>
    <n v="6.3162688200021896E-2"/>
    <x v="0"/>
  </r>
  <r>
    <x v="11"/>
    <x v="13"/>
    <n v="6.0288139145702101E-2"/>
    <x v="0"/>
  </r>
  <r>
    <x v="11"/>
    <x v="14"/>
    <n v="5.4753926703192998E-2"/>
    <x v="0"/>
  </r>
  <r>
    <x v="11"/>
    <x v="15"/>
    <n v="5.1282789343274203E-2"/>
    <x v="0"/>
  </r>
  <r>
    <x v="11"/>
    <x v="16"/>
    <n v="5.3073168119893203E-2"/>
    <x v="0"/>
  </r>
  <r>
    <x v="11"/>
    <x v="17"/>
    <n v="6.8881447668450099E-2"/>
    <x v="0"/>
  </r>
  <r>
    <x v="11"/>
    <x v="18"/>
    <n v="6.4769351309677703E-2"/>
    <x v="0"/>
  </r>
  <r>
    <x v="11"/>
    <x v="19"/>
    <n v="5.7582741423971101E-2"/>
    <x v="0"/>
  </r>
  <r>
    <x v="12"/>
    <x v="0"/>
    <n v="6.3635553847217793E-2"/>
    <x v="0"/>
  </r>
  <r>
    <x v="12"/>
    <x v="1"/>
    <n v="6.0423988217638898E-2"/>
    <x v="0"/>
  </r>
  <r>
    <x v="12"/>
    <x v="2"/>
    <n v="5.28454392592188E-2"/>
    <x v="0"/>
  </r>
  <r>
    <x v="12"/>
    <x v="3"/>
    <n v="6.0813511129835802E-2"/>
    <x v="0"/>
  </r>
  <r>
    <x v="12"/>
    <x v="4"/>
    <n v="6.3674449878057607E-2"/>
    <x v="0"/>
  </r>
  <r>
    <x v="12"/>
    <x v="5"/>
    <n v="5.97043688323248E-2"/>
    <x v="0"/>
  </r>
  <r>
    <x v="12"/>
    <x v="6"/>
    <n v="7.5519217149637094E-2"/>
    <x v="0"/>
  </r>
  <r>
    <x v="12"/>
    <x v="7"/>
    <n v="6.8799045072761703E-2"/>
    <x v="0"/>
  </r>
  <r>
    <x v="12"/>
    <x v="8"/>
    <n v="5.3627437981621798E-2"/>
    <x v="0"/>
  </r>
  <r>
    <x v="12"/>
    <x v="9"/>
    <n v="5.4906917607323601E-2"/>
    <x v="0"/>
  </r>
  <r>
    <x v="12"/>
    <x v="10"/>
    <n v="6.2382212278023298E-2"/>
    <x v="0"/>
  </r>
  <r>
    <x v="12"/>
    <x v="11"/>
    <n v="4.9595614999976403E-2"/>
    <x v="0"/>
  </r>
  <r>
    <x v="12"/>
    <x v="12"/>
    <n v="5.9710413906921701E-2"/>
    <x v="0"/>
  </r>
  <r>
    <x v="12"/>
    <x v="13"/>
    <n v="5.8825546762912101E-2"/>
    <x v="0"/>
  </r>
  <r>
    <x v="12"/>
    <x v="14"/>
    <n v="5.2637415281271201E-2"/>
    <x v="0"/>
  </r>
  <r>
    <x v="12"/>
    <x v="15"/>
    <n v="4.6363891424133899E-2"/>
    <x v="0"/>
  </r>
  <r>
    <x v="12"/>
    <x v="16"/>
    <n v="5.1392894284188702E-2"/>
    <x v="0"/>
  </r>
  <r>
    <x v="12"/>
    <x v="17"/>
    <n v="6.6833988035323505E-2"/>
    <x v="0"/>
  </r>
  <r>
    <x v="12"/>
    <x v="18"/>
    <n v="6.6262831495499802E-2"/>
    <x v="0"/>
  </r>
  <r>
    <x v="12"/>
    <x v="19"/>
    <n v="5.6111894283227402E-2"/>
    <x v="0"/>
  </r>
  <r>
    <x v="13"/>
    <x v="0"/>
    <n v="6.4475323381478197E-2"/>
    <x v="0"/>
  </r>
  <r>
    <x v="13"/>
    <x v="1"/>
    <n v="5.9092362332952598E-2"/>
    <x v="0"/>
  </r>
  <r>
    <x v="13"/>
    <x v="2"/>
    <n v="5.5238150694921301E-2"/>
    <x v="0"/>
  </r>
  <r>
    <x v="13"/>
    <x v="3"/>
    <n v="6.09042757906876E-2"/>
    <x v="0"/>
  </r>
  <r>
    <x v="13"/>
    <x v="4"/>
    <n v="6.3011469196548694E-2"/>
    <x v="0"/>
  </r>
  <r>
    <x v="13"/>
    <x v="5"/>
    <n v="5.8291490125364401E-2"/>
    <x v="0"/>
  </r>
  <r>
    <x v="13"/>
    <x v="6"/>
    <n v="7.7735141606494002E-2"/>
    <x v="0"/>
  </r>
  <r>
    <x v="13"/>
    <x v="7"/>
    <n v="6.6710220430712605E-2"/>
    <x v="0"/>
  </r>
  <r>
    <x v="13"/>
    <x v="8"/>
    <n v="5.3239876401981398E-2"/>
    <x v="0"/>
  </r>
  <r>
    <x v="13"/>
    <x v="9"/>
    <n v="5.7473857301091502E-2"/>
    <x v="0"/>
  </r>
  <r>
    <x v="13"/>
    <x v="10"/>
    <n v="6.0053104042300597E-2"/>
    <x v="0"/>
  </r>
  <r>
    <x v="13"/>
    <x v="11"/>
    <n v="4.70131526841224E-2"/>
    <x v="0"/>
  </r>
  <r>
    <x v="13"/>
    <x v="12"/>
    <n v="6.0646706006257399E-2"/>
    <x v="0"/>
  </r>
  <r>
    <x v="13"/>
    <x v="13"/>
    <n v="5.9498650305404799E-2"/>
    <x v="0"/>
  </r>
  <r>
    <x v="13"/>
    <x v="14"/>
    <n v="5.5132964112330297E-2"/>
    <x v="0"/>
  </r>
  <r>
    <x v="13"/>
    <x v="15"/>
    <n v="4.3693030056466499E-2"/>
    <x v="0"/>
  </r>
  <r>
    <x v="13"/>
    <x v="16"/>
    <n v="5.2352241798372501E-2"/>
    <x v="0"/>
  </r>
  <r>
    <x v="13"/>
    <x v="17"/>
    <n v="6.7565458538796905E-2"/>
    <x v="0"/>
  </r>
  <r>
    <x v="13"/>
    <x v="18"/>
    <n v="6.6242772302831293E-2"/>
    <x v="0"/>
  </r>
  <r>
    <x v="13"/>
    <x v="19"/>
    <n v="5.72040360368102E-2"/>
    <x v="0"/>
  </r>
  <r>
    <x v="14"/>
    <x v="0"/>
    <n v="6.1091808937497501E-2"/>
    <x v="0"/>
  </r>
  <r>
    <x v="14"/>
    <x v="1"/>
    <n v="5.7114218242018303E-2"/>
    <x v="0"/>
  </r>
  <r>
    <x v="14"/>
    <x v="2"/>
    <n v="5.1168497978689997E-2"/>
    <x v="0"/>
  </r>
  <r>
    <x v="14"/>
    <x v="3"/>
    <n v="5.8419546401130402E-2"/>
    <x v="0"/>
  </r>
  <r>
    <x v="14"/>
    <x v="4"/>
    <n v="6.0400329878577699E-2"/>
    <x v="0"/>
  </r>
  <r>
    <x v="14"/>
    <x v="5"/>
    <n v="5.6446712067098198E-2"/>
    <x v="0"/>
  </r>
  <r>
    <x v="14"/>
    <x v="6"/>
    <n v="7.1677278984319401E-2"/>
    <x v="0"/>
  </r>
  <r>
    <x v="14"/>
    <x v="7"/>
    <n v="6.3510491652002496E-2"/>
    <x v="0"/>
  </r>
  <r>
    <x v="14"/>
    <x v="8"/>
    <n v="4.8788914636553403E-2"/>
    <x v="0"/>
  </r>
  <r>
    <x v="14"/>
    <x v="9"/>
    <n v="5.5904724014034402E-2"/>
    <x v="0"/>
  </r>
  <r>
    <x v="14"/>
    <x v="10"/>
    <n v="5.7258834655975803E-2"/>
    <x v="0"/>
  </r>
  <r>
    <x v="14"/>
    <x v="11"/>
    <n v="4.7509207092944997E-2"/>
    <x v="0"/>
  </r>
  <r>
    <x v="14"/>
    <x v="12"/>
    <n v="5.8924267751000299E-2"/>
    <x v="0"/>
  </r>
  <r>
    <x v="14"/>
    <x v="13"/>
    <n v="5.68259172955662E-2"/>
    <x v="0"/>
  </r>
  <r>
    <x v="14"/>
    <x v="14"/>
    <n v="4.9595585816415599E-2"/>
    <x v="0"/>
  </r>
  <r>
    <x v="14"/>
    <x v="15"/>
    <n v="4.1623306537615E-2"/>
    <x v="0"/>
  </r>
  <r>
    <x v="14"/>
    <x v="16"/>
    <n v="5.0539028916290002E-2"/>
    <x v="0"/>
  </r>
  <r>
    <x v="14"/>
    <x v="17"/>
    <n v="6.7551935109015998E-2"/>
    <x v="0"/>
  </r>
  <r>
    <x v="14"/>
    <x v="18"/>
    <n v="6.2030333690537003E-2"/>
    <x v="0"/>
  </r>
  <r>
    <x v="14"/>
    <x v="19"/>
    <n v="5.4915287902628E-2"/>
    <x v="0"/>
  </r>
  <r>
    <x v="15"/>
    <x v="0"/>
    <n v="5.94965628555384E-2"/>
    <x v="0"/>
  </r>
  <r>
    <x v="15"/>
    <x v="1"/>
    <n v="5.8399263194936997E-2"/>
    <x v="0"/>
  </r>
  <r>
    <x v="15"/>
    <x v="2"/>
    <n v="4.9322266652543897E-2"/>
    <x v="0"/>
  </r>
  <r>
    <x v="15"/>
    <x v="3"/>
    <n v="5.90194356717701E-2"/>
    <x v="0"/>
  </r>
  <r>
    <x v="15"/>
    <x v="4"/>
    <n v="5.8461315999278798E-2"/>
    <x v="0"/>
  </r>
  <r>
    <x v="15"/>
    <x v="5"/>
    <n v="5.6590382074541902E-2"/>
    <x v="0"/>
  </r>
  <r>
    <x v="15"/>
    <x v="6"/>
    <n v="7.0506666922501196E-2"/>
    <x v="0"/>
  </r>
  <r>
    <x v="15"/>
    <x v="7"/>
    <n v="6.2656311352808206E-2"/>
    <x v="0"/>
  </r>
  <r>
    <x v="15"/>
    <x v="8"/>
    <n v="4.64981786414305E-2"/>
    <x v="0"/>
  </r>
  <r>
    <x v="15"/>
    <x v="9"/>
    <n v="5.4060854819699203E-2"/>
    <x v="0"/>
  </r>
  <r>
    <x v="15"/>
    <x v="10"/>
    <n v="5.58443581423421E-2"/>
    <x v="0"/>
  </r>
  <r>
    <x v="15"/>
    <x v="11"/>
    <n v="4.5496521916314599E-2"/>
    <x v="0"/>
  </r>
  <r>
    <x v="15"/>
    <x v="12"/>
    <n v="5.7114345207085401E-2"/>
    <x v="0"/>
  </r>
  <r>
    <x v="15"/>
    <x v="13"/>
    <n v="5.66837488544783E-2"/>
    <x v="0"/>
  </r>
  <r>
    <x v="15"/>
    <x v="14"/>
    <n v="4.9152918999682001E-2"/>
    <x v="0"/>
  </r>
  <r>
    <x v="15"/>
    <x v="15"/>
    <n v="4.3028848971516299E-2"/>
    <x v="0"/>
  </r>
  <r>
    <x v="15"/>
    <x v="16"/>
    <n v="5.07568665489374E-2"/>
    <x v="0"/>
  </r>
  <r>
    <x v="15"/>
    <x v="17"/>
    <n v="6.49906132713097E-2"/>
    <x v="0"/>
  </r>
  <r>
    <x v="15"/>
    <x v="18"/>
    <n v="5.8854618067425798E-2"/>
    <x v="0"/>
  </r>
  <r>
    <x v="15"/>
    <x v="19"/>
    <n v="5.3834024246266703E-2"/>
    <x v="0"/>
  </r>
  <r>
    <x v="16"/>
    <x v="0"/>
    <n v="5.8079879159724498E-2"/>
    <x v="0"/>
  </r>
  <r>
    <x v="16"/>
    <x v="1"/>
    <n v="5.8622670217612902E-2"/>
    <x v="0"/>
  </r>
  <r>
    <x v="16"/>
    <x v="2"/>
    <n v="5.1587769485688301E-2"/>
    <x v="0"/>
  </r>
  <r>
    <x v="16"/>
    <x v="3"/>
    <n v="5.6453131936464403E-2"/>
    <x v="0"/>
  </r>
  <r>
    <x v="16"/>
    <x v="4"/>
    <n v="5.7408658062767598E-2"/>
    <x v="0"/>
  </r>
  <r>
    <x v="16"/>
    <x v="5"/>
    <n v="5.48069222725385E-2"/>
    <x v="0"/>
  </r>
  <r>
    <x v="16"/>
    <x v="6"/>
    <n v="6.6767240891471305E-2"/>
    <x v="0"/>
  </r>
  <r>
    <x v="16"/>
    <x v="7"/>
    <n v="6.0440600340194703E-2"/>
    <x v="0"/>
  </r>
  <r>
    <x v="16"/>
    <x v="8"/>
    <n v="4.4956369484026801E-2"/>
    <x v="0"/>
  </r>
  <r>
    <x v="16"/>
    <x v="9"/>
    <n v="5.4594027423027401E-2"/>
    <x v="0"/>
  </r>
  <r>
    <x v="16"/>
    <x v="10"/>
    <n v="5.52002323011902E-2"/>
    <x v="0"/>
  </r>
  <r>
    <x v="16"/>
    <x v="11"/>
    <n v="3.9842737763999297E-2"/>
    <x v="0"/>
  </r>
  <r>
    <x v="16"/>
    <x v="12"/>
    <n v="5.79437047932276E-2"/>
    <x v="0"/>
  </r>
  <r>
    <x v="16"/>
    <x v="13"/>
    <n v="5.5033639795017499E-2"/>
    <x v="0"/>
  </r>
  <r>
    <x v="16"/>
    <x v="14"/>
    <n v="4.8673203848176E-2"/>
    <x v="0"/>
  </r>
  <r>
    <x v="16"/>
    <x v="15"/>
    <n v="4.3900103630947797E-2"/>
    <x v="0"/>
  </r>
  <r>
    <x v="16"/>
    <x v="16"/>
    <n v="4.9795760662196001E-2"/>
    <x v="0"/>
  </r>
  <r>
    <x v="16"/>
    <x v="17"/>
    <n v="6.2058873049484098E-2"/>
    <x v="0"/>
  </r>
  <r>
    <x v="16"/>
    <x v="18"/>
    <n v="5.7310389070286599E-2"/>
    <x v="0"/>
  </r>
  <r>
    <x v="16"/>
    <x v="19"/>
    <n v="5.3839242561671302E-2"/>
    <x v="0"/>
  </r>
  <r>
    <x v="17"/>
    <x v="0"/>
    <n v="5.6866858429237201E-2"/>
    <x v="0"/>
  </r>
  <r>
    <x v="17"/>
    <x v="1"/>
    <n v="5.7181184669631402E-2"/>
    <x v="0"/>
  </r>
  <r>
    <x v="17"/>
    <x v="2"/>
    <n v="5.04558796272781E-2"/>
    <x v="0"/>
  </r>
  <r>
    <x v="17"/>
    <x v="3"/>
    <n v="5.5609364066864397E-2"/>
    <x v="0"/>
  </r>
  <r>
    <x v="17"/>
    <x v="4"/>
    <n v="5.51386467481597E-2"/>
    <x v="0"/>
  </r>
  <r>
    <x v="17"/>
    <x v="5"/>
    <n v="5.3311853041312002E-2"/>
    <x v="0"/>
  </r>
  <r>
    <x v="17"/>
    <x v="6"/>
    <n v="6.4667177457240904E-2"/>
    <x v="0"/>
  </r>
  <r>
    <x v="17"/>
    <x v="7"/>
    <n v="5.6006404881643802E-2"/>
    <x v="0"/>
  </r>
  <r>
    <x v="17"/>
    <x v="8"/>
    <n v="4.5129375433375897E-2"/>
    <x v="0"/>
  </r>
  <r>
    <x v="17"/>
    <x v="9"/>
    <n v="5.3530392509679801E-2"/>
    <x v="0"/>
  </r>
  <r>
    <x v="17"/>
    <x v="10"/>
    <n v="5.4165140536142201E-2"/>
    <x v="0"/>
  </r>
  <r>
    <x v="17"/>
    <x v="11"/>
    <n v="4.2770771377908898E-2"/>
    <x v="0"/>
  </r>
  <r>
    <x v="17"/>
    <x v="12"/>
    <n v="5.5802832928014398E-2"/>
    <x v="0"/>
  </r>
  <r>
    <x v="17"/>
    <x v="13"/>
    <n v="5.2981464153362599E-2"/>
    <x v="0"/>
  </r>
  <r>
    <x v="17"/>
    <x v="14"/>
    <n v="4.69168232390191E-2"/>
    <x v="0"/>
  </r>
  <r>
    <x v="17"/>
    <x v="15"/>
    <n v="4.1994268839592702E-2"/>
    <x v="0"/>
  </r>
  <r>
    <x v="17"/>
    <x v="16"/>
    <n v="4.8183584283725801E-2"/>
    <x v="0"/>
  </r>
  <r>
    <x v="17"/>
    <x v="17"/>
    <n v="6.2505852994091698E-2"/>
    <x v="0"/>
  </r>
  <r>
    <x v="17"/>
    <x v="18"/>
    <n v="5.5769552066705898E-2"/>
    <x v="0"/>
  </r>
  <r>
    <x v="17"/>
    <x v="19"/>
    <n v="5.27335019221205E-2"/>
    <x v="0"/>
  </r>
  <r>
    <x v="18"/>
    <x v="0"/>
    <n v="5.4701572091944102E-2"/>
    <x v="0"/>
  </r>
  <r>
    <x v="18"/>
    <x v="1"/>
    <n v="5.6692127067026497E-2"/>
    <x v="0"/>
  </r>
  <r>
    <x v="18"/>
    <x v="2"/>
    <n v="4.8819216775737501E-2"/>
    <x v="0"/>
  </r>
  <r>
    <x v="18"/>
    <x v="3"/>
    <n v="5.4894572245313203E-2"/>
    <x v="0"/>
  </r>
  <r>
    <x v="18"/>
    <x v="4"/>
    <n v="5.2478273086725397E-2"/>
    <x v="0"/>
  </r>
  <r>
    <x v="18"/>
    <x v="5"/>
    <n v="5.0983998790059201E-2"/>
    <x v="0"/>
  </r>
  <r>
    <x v="18"/>
    <x v="6"/>
    <n v="6.1630997067028001E-2"/>
    <x v="0"/>
  </r>
  <r>
    <x v="18"/>
    <x v="7"/>
    <n v="5.2846645526046801E-2"/>
    <x v="0"/>
  </r>
  <r>
    <x v="18"/>
    <x v="8"/>
    <n v="4.49465136241173E-2"/>
    <x v="0"/>
  </r>
  <r>
    <x v="18"/>
    <x v="9"/>
    <n v="5.1354189145982401E-2"/>
    <x v="0"/>
  </r>
  <r>
    <x v="18"/>
    <x v="10"/>
    <n v="5.3154926474687898E-2"/>
    <x v="0"/>
  </r>
  <r>
    <x v="18"/>
    <x v="11"/>
    <n v="4.5143171088350802E-2"/>
    <x v="0"/>
  </r>
  <r>
    <x v="18"/>
    <x v="12"/>
    <n v="5.5359607072792E-2"/>
    <x v="0"/>
  </r>
  <r>
    <x v="18"/>
    <x v="13"/>
    <n v="5.0845443228903602E-2"/>
    <x v="0"/>
  </r>
  <r>
    <x v="18"/>
    <x v="14"/>
    <n v="4.7095406410918701E-2"/>
    <x v="0"/>
  </r>
  <r>
    <x v="18"/>
    <x v="15"/>
    <n v="3.9348127185569702E-2"/>
    <x v="0"/>
  </r>
  <r>
    <x v="18"/>
    <x v="16"/>
    <n v="4.6807935174836897E-2"/>
    <x v="0"/>
  </r>
  <r>
    <x v="18"/>
    <x v="17"/>
    <n v="6.0478571737957898E-2"/>
    <x v="0"/>
  </r>
  <r>
    <x v="18"/>
    <x v="18"/>
    <n v="5.3653876436241803E-2"/>
    <x v="0"/>
  </r>
  <r>
    <x v="18"/>
    <x v="19"/>
    <n v="5.3679382892286201E-2"/>
    <x v="0"/>
  </r>
  <r>
    <x v="19"/>
    <x v="0"/>
    <n v="5.1766094300604602E-2"/>
    <x v="0"/>
  </r>
  <r>
    <x v="19"/>
    <x v="1"/>
    <n v="5.3518149755104397E-2"/>
    <x v="0"/>
  </r>
  <r>
    <x v="19"/>
    <x v="2"/>
    <n v="4.6899689435391398E-2"/>
    <x v="0"/>
  </r>
  <r>
    <x v="19"/>
    <x v="3"/>
    <n v="5.23164663731506E-2"/>
    <x v="0"/>
  </r>
  <r>
    <x v="19"/>
    <x v="4"/>
    <n v="5.0256017142775902E-2"/>
    <x v="0"/>
  </r>
  <r>
    <x v="19"/>
    <x v="5"/>
    <n v="4.6980630624757401E-2"/>
    <x v="0"/>
  </r>
  <r>
    <x v="19"/>
    <x v="6"/>
    <n v="5.8112644239933398E-2"/>
    <x v="0"/>
  </r>
  <r>
    <x v="19"/>
    <x v="7"/>
    <n v="5.1026723673206001E-2"/>
    <x v="0"/>
  </r>
  <r>
    <x v="19"/>
    <x v="8"/>
    <n v="4.4447663973041902E-2"/>
    <x v="0"/>
  </r>
  <r>
    <x v="19"/>
    <x v="9"/>
    <n v="4.8396173894572701E-2"/>
    <x v="0"/>
  </r>
  <r>
    <x v="19"/>
    <x v="10"/>
    <n v="4.9125380153463002E-2"/>
    <x v="0"/>
  </r>
  <r>
    <x v="19"/>
    <x v="11"/>
    <n v="4.5432802612329397E-2"/>
    <x v="0"/>
  </r>
  <r>
    <x v="19"/>
    <x v="12"/>
    <n v="5.2764215471227199E-2"/>
    <x v="0"/>
  </r>
  <r>
    <x v="19"/>
    <x v="13"/>
    <n v="4.87009196277454E-2"/>
    <x v="0"/>
  </r>
  <r>
    <x v="19"/>
    <x v="14"/>
    <n v="4.5278888023152497E-2"/>
    <x v="0"/>
  </r>
  <r>
    <x v="19"/>
    <x v="15"/>
    <n v="3.7954756225626898E-2"/>
    <x v="0"/>
  </r>
  <r>
    <x v="19"/>
    <x v="16"/>
    <n v="4.5216354615182197E-2"/>
    <x v="0"/>
  </r>
  <r>
    <x v="19"/>
    <x v="17"/>
    <n v="5.8230860980836803E-2"/>
    <x v="0"/>
  </r>
  <r>
    <x v="19"/>
    <x v="18"/>
    <n v="5.0604028360935402E-2"/>
    <x v="0"/>
  </r>
  <r>
    <x v="19"/>
    <x v="19"/>
    <n v="5.0255873222176499E-2"/>
    <x v="0"/>
  </r>
  <r>
    <x v="20"/>
    <x v="0"/>
    <n v="4.9003208955285697E-2"/>
    <x v="0"/>
  </r>
  <r>
    <x v="20"/>
    <x v="1"/>
    <n v="5.1873455831317597E-2"/>
    <x v="0"/>
  </r>
  <r>
    <x v="20"/>
    <x v="2"/>
    <n v="4.4339350691964097E-2"/>
    <x v="0"/>
  </r>
  <r>
    <x v="20"/>
    <x v="3"/>
    <n v="4.9893974928462197E-2"/>
    <x v="0"/>
  </r>
  <r>
    <x v="20"/>
    <x v="4"/>
    <n v="4.6989234520009998E-2"/>
    <x v="0"/>
  </r>
  <r>
    <x v="20"/>
    <x v="5"/>
    <n v="4.4402830883235503E-2"/>
    <x v="0"/>
  </r>
  <r>
    <x v="20"/>
    <x v="6"/>
    <n v="5.4530669066982999E-2"/>
    <x v="0"/>
  </r>
  <r>
    <x v="20"/>
    <x v="7"/>
    <n v="4.9359403156131201E-2"/>
    <x v="0"/>
  </r>
  <r>
    <x v="20"/>
    <x v="8"/>
    <n v="4.3445452226497497E-2"/>
    <x v="0"/>
  </r>
  <r>
    <x v="20"/>
    <x v="9"/>
    <n v="4.6949947100471998E-2"/>
    <x v="0"/>
  </r>
  <r>
    <x v="20"/>
    <x v="10"/>
    <n v="4.7499003013715603E-2"/>
    <x v="0"/>
  </r>
  <r>
    <x v="20"/>
    <x v="11"/>
    <n v="4.5881481314429103E-2"/>
    <x v="0"/>
  </r>
  <r>
    <x v="20"/>
    <x v="12"/>
    <n v="5.0022615206249697E-2"/>
    <x v="0"/>
  </r>
  <r>
    <x v="20"/>
    <x v="13"/>
    <n v="4.5015820069446301E-2"/>
    <x v="0"/>
  </r>
  <r>
    <x v="20"/>
    <x v="14"/>
    <n v="4.3227838945501897E-2"/>
    <x v="0"/>
  </r>
  <r>
    <x v="20"/>
    <x v="15"/>
    <n v="3.9379704898679001E-2"/>
    <x v="0"/>
  </r>
  <r>
    <x v="20"/>
    <x v="16"/>
    <n v="4.3093048230592602E-2"/>
    <x v="0"/>
  </r>
  <r>
    <x v="20"/>
    <x v="17"/>
    <n v="5.4223842719954202E-2"/>
    <x v="0"/>
  </r>
  <r>
    <x v="20"/>
    <x v="18"/>
    <n v="4.8336030635551801E-2"/>
    <x v="0"/>
  </r>
  <r>
    <x v="20"/>
    <x v="19"/>
    <n v="4.77408663762608E-2"/>
    <x v="0"/>
  </r>
  <r>
    <x v="21"/>
    <x v="0"/>
    <n v="15.2"/>
    <x v="1"/>
  </r>
  <r>
    <x v="22"/>
    <x v="0"/>
    <n v="18.2"/>
    <x v="1"/>
  </r>
  <r>
    <x v="23"/>
    <x v="0"/>
    <n v="19.850000000000001"/>
    <x v="1"/>
  </r>
  <r>
    <x v="24"/>
    <x v="0"/>
    <n v="21.9"/>
    <x v="1"/>
  </r>
  <r>
    <x v="25"/>
    <x v="0"/>
    <n v="18.5"/>
    <x v="1"/>
  </r>
  <r>
    <x v="26"/>
    <x v="0"/>
    <n v="17.399999999999999"/>
    <x v="1"/>
  </r>
  <r>
    <x v="27"/>
    <x v="0"/>
    <n v="17.574999999999999"/>
    <x v="1"/>
  </r>
  <r>
    <x v="28"/>
    <x v="0"/>
    <n v="17.3"/>
    <x v="1"/>
  </r>
  <r>
    <x v="29"/>
    <x v="0"/>
    <n v="18.100000000000001"/>
    <x v="1"/>
  </r>
  <r>
    <x v="30"/>
    <x v="0"/>
    <n v="17.899999999999999"/>
    <x v="1"/>
  </r>
  <r>
    <x v="31"/>
    <x v="0"/>
    <n v="17.649999999999999"/>
    <x v="1"/>
  </r>
  <r>
    <x v="32"/>
    <x v="0"/>
    <n v="17.350000000000001"/>
    <x v="1"/>
  </r>
  <r>
    <x v="33"/>
    <x v="0"/>
    <n v="17.100000000000001"/>
    <x v="1"/>
  </r>
  <r>
    <x v="34"/>
    <x v="0"/>
    <n v="16.149999999999999"/>
    <x v="1"/>
  </r>
  <r>
    <x v="35"/>
    <x v="0"/>
    <n v="14.4"/>
    <x v="1"/>
  </r>
  <r>
    <x v="36"/>
    <x v="0"/>
    <n v="13"/>
    <x v="1"/>
  </r>
  <r>
    <x v="37"/>
    <x v="0"/>
    <n v="12.7"/>
    <x v="1"/>
  </r>
  <r>
    <x v="38"/>
    <x v="0"/>
    <n v="13.25"/>
    <x v="1"/>
  </r>
  <r>
    <x v="39"/>
    <x v="0"/>
    <n v="13.5"/>
    <x v="1"/>
  </r>
  <r>
    <x v="40"/>
    <x v="0"/>
    <n v="13.76"/>
    <x v="1"/>
  </r>
  <r>
    <x v="41"/>
    <x v="0"/>
    <n v="14.125"/>
    <x v="1"/>
  </r>
  <r>
    <x v="42"/>
    <x v="0"/>
    <n v="13.75"/>
    <x v="1"/>
  </r>
  <r>
    <x v="43"/>
    <x v="0"/>
    <n v="13.625"/>
    <x v="1"/>
  </r>
  <r>
    <x v="44"/>
    <x v="0"/>
    <n v="13.649999999999901"/>
    <x v="1"/>
  </r>
  <r>
    <x v="45"/>
    <x v="0"/>
    <n v="14.5"/>
    <x v="1"/>
  </r>
  <r>
    <x v="46"/>
    <x v="0"/>
    <n v="16.024999999999999"/>
    <x v="1"/>
  </r>
  <r>
    <x v="47"/>
    <x v="0"/>
    <n v="17.074999999999999"/>
    <x v="1"/>
  </r>
  <r>
    <x v="48"/>
    <x v="0"/>
    <n v="17.375"/>
    <x v="1"/>
  </r>
  <r>
    <x v="49"/>
    <x v="0"/>
    <n v="17.95"/>
    <x v="1"/>
  </r>
  <r>
    <x v="50"/>
    <x v="0"/>
    <n v="19.524999999999999"/>
    <x v="1"/>
  </r>
  <r>
    <x v="51"/>
    <x v="0"/>
    <n v="22.375"/>
    <x v="1"/>
  </r>
  <r>
    <x v="52"/>
    <x v="0"/>
    <n v="23.824999999999999"/>
    <x v="1"/>
  </r>
  <r>
    <x v="53"/>
    <x v="0"/>
    <n v="23.774999999999999"/>
    <x v="1"/>
  </r>
  <r>
    <x v="54"/>
    <x v="0"/>
    <n v="24.05"/>
    <x v="1"/>
  </r>
  <r>
    <x v="55"/>
    <x v="0"/>
    <n v="26.425000000000001"/>
    <x v="1"/>
  </r>
  <r>
    <x v="56"/>
    <x v="0"/>
    <n v="27.06"/>
    <x v="1"/>
  </r>
  <r>
    <x v="57"/>
    <x v="0"/>
    <n v="27.3"/>
    <x v="1"/>
  </r>
  <r>
    <x v="58"/>
    <x v="0"/>
    <n v="27.2"/>
    <x v="1"/>
  </r>
  <r>
    <x v="59"/>
    <x v="0"/>
    <n v="27.125"/>
    <x v="1"/>
  </r>
  <r>
    <x v="60"/>
    <x v="0"/>
    <n v="27.55"/>
    <x v="1"/>
  </r>
  <r>
    <x v="61"/>
    <x v="0"/>
    <n v="28.324999999999999"/>
    <x v="1"/>
  </r>
  <r>
    <x v="62"/>
    <x v="0"/>
    <n v="29.049999999999901"/>
    <x v="1"/>
  </r>
  <r>
    <x v="63"/>
    <x v="0"/>
    <n v="29.2"/>
    <x v="1"/>
  </r>
  <r>
    <x v="64"/>
    <x v="0"/>
    <n v="29.65"/>
    <x v="1"/>
  </r>
  <r>
    <x v="65"/>
    <x v="0"/>
    <n v="29.774999999999999"/>
    <x v="1"/>
  </r>
  <r>
    <x v="66"/>
    <x v="0"/>
    <n v="30.049999999999901"/>
    <x v="1"/>
  </r>
  <r>
    <x v="67"/>
    <x v="0"/>
    <n v="30.3"/>
    <x v="1"/>
  </r>
  <r>
    <x v="68"/>
    <x v="0"/>
    <n v="30.8"/>
    <x v="1"/>
  </r>
  <r>
    <x v="69"/>
    <x v="0"/>
    <n v="31.2"/>
    <x v="1"/>
  </r>
  <r>
    <x v="70"/>
    <x v="0"/>
    <n v="32.25"/>
    <x v="1"/>
  </r>
  <r>
    <x v="71"/>
    <x v="0"/>
    <n v="33.25"/>
    <x v="1"/>
  </r>
  <r>
    <x v="72"/>
    <x v="0"/>
    <n v="34.625"/>
    <x v="1"/>
  </r>
  <r>
    <x v="73"/>
    <x v="0"/>
    <n v="36.75"/>
    <x v="1"/>
  </r>
  <r>
    <x v="74"/>
    <x v="0"/>
    <n v="38.799999999999997"/>
    <x v="1"/>
  </r>
  <r>
    <x v="75"/>
    <x v="0"/>
    <n v="40.5"/>
    <x v="1"/>
  </r>
  <r>
    <x v="76"/>
    <x v="0"/>
    <n v="41.725000000000001"/>
    <x v="1"/>
  </r>
  <r>
    <x v="77"/>
    <x v="0"/>
    <n v="44.65"/>
    <x v="1"/>
  </r>
  <r>
    <x v="78"/>
    <x v="0"/>
    <n v="49.725000000000001"/>
    <x v="1"/>
  </r>
  <r>
    <x v="79"/>
    <x v="0"/>
    <n v="53.924999999999997"/>
    <x v="1"/>
  </r>
  <r>
    <x v="80"/>
    <x v="0"/>
    <n v="56.25"/>
    <x v="1"/>
  </r>
  <r>
    <x v="81"/>
    <x v="0"/>
    <n v="59.924999999999997"/>
    <x v="1"/>
  </r>
  <r>
    <x v="82"/>
    <x v="0"/>
    <n v="64.05"/>
    <x v="1"/>
  </r>
  <r>
    <x v="83"/>
    <x v="0"/>
    <n v="70.8333333333333"/>
    <x v="1"/>
  </r>
  <r>
    <x v="84"/>
    <x v="0"/>
    <n v="80.849999999999994"/>
    <x v="1"/>
  </r>
  <r>
    <x v="85"/>
    <x v="0"/>
    <n v="90.533333333333303"/>
    <x v="1"/>
  </r>
  <r>
    <x v="86"/>
    <x v="0"/>
    <n v="96.199999999999903"/>
    <x v="1"/>
  </r>
  <r>
    <x v="87"/>
    <x v="0"/>
    <n v="100.06666666666599"/>
    <x v="1"/>
  </r>
  <r>
    <x v="88"/>
    <x v="0"/>
    <n v="104.266666666666"/>
    <x v="1"/>
  </r>
  <r>
    <x v="89"/>
    <x v="0"/>
    <n v="109.149999999999"/>
    <x v="1"/>
  </r>
  <r>
    <x v="90"/>
    <x v="0"/>
    <n v="112.266666666666"/>
    <x v="1"/>
  </r>
  <r>
    <x v="91"/>
    <x v="0"/>
    <n v="159.4"/>
    <x v="1"/>
  </r>
  <r>
    <x v="92"/>
    <x v="0"/>
    <n v="161.29999999999899"/>
    <x v="1"/>
  </r>
  <r>
    <x v="93"/>
    <x v="0"/>
    <n v="165.016666666666"/>
    <x v="1"/>
  </r>
  <r>
    <x v="94"/>
    <x v="0"/>
    <n v="170.78333333333299"/>
    <x v="1"/>
  </r>
  <r>
    <x v="0"/>
    <x v="0"/>
    <n v="176.35"/>
    <x v="1"/>
  </r>
  <r>
    <x v="1"/>
    <x v="0"/>
    <n v="178.36666666666599"/>
    <x v="1"/>
  </r>
  <r>
    <x v="2"/>
    <x v="0"/>
    <n v="180.85"/>
    <x v="1"/>
  </r>
  <r>
    <x v="3"/>
    <x v="0"/>
    <n v="183.333333333333"/>
    <x v="1"/>
  </r>
  <r>
    <x v="4"/>
    <x v="0"/>
    <n v="189.166666666666"/>
    <x v="1"/>
  </r>
  <r>
    <x v="5"/>
    <x v="0"/>
    <n v="194.083333333333"/>
    <x v="1"/>
  </r>
  <r>
    <x v="6"/>
    <x v="0"/>
    <n v="200.345333333333"/>
    <x v="1"/>
  </r>
  <r>
    <x v="7"/>
    <x v="0"/>
    <n v="206.220333333333"/>
    <x v="1"/>
  </r>
  <r>
    <x v="8"/>
    <x v="0"/>
    <n v="201.143333333333"/>
    <x v="1"/>
  </r>
  <r>
    <x v="9"/>
    <x v="0"/>
    <n v="203.55466666666601"/>
    <x v="1"/>
  </r>
  <r>
    <x v="10"/>
    <x v="0"/>
    <n v="209.356666666666"/>
    <x v="1"/>
  </r>
  <r>
    <x v="11"/>
    <x v="0"/>
    <n v="212.88533333333299"/>
    <x v="1"/>
  </r>
  <r>
    <x v="12"/>
    <x v="0"/>
    <n v="216.475666666666"/>
    <x v="1"/>
  </r>
  <r>
    <x v="13"/>
    <x v="0"/>
    <n v="221.05566666666601"/>
    <x v="1"/>
  </r>
  <r>
    <x v="14"/>
    <x v="0"/>
    <n v="221.86099999999999"/>
    <x v="1"/>
  </r>
  <r>
    <x v="15"/>
    <x v="0"/>
    <n v="225.73883333333299"/>
    <x v="1"/>
  </r>
  <r>
    <x v="16"/>
    <x v="0"/>
    <n v="233.21733333333299"/>
    <x v="1"/>
  </r>
  <r>
    <x v="17"/>
    <x v="0"/>
    <n v="238.62799999999999"/>
    <x v="1"/>
  </r>
  <r>
    <x v="18"/>
    <x v="0"/>
    <n v="243.96483333333299"/>
    <x v="1"/>
  </r>
  <r>
    <x v="19"/>
    <x v="0"/>
    <n v="246.79299999999901"/>
    <x v="1"/>
  </r>
  <r>
    <x v="20"/>
    <x v="0"/>
    <n v="260.9144"/>
    <x v="1"/>
  </r>
  <r>
    <x v="94"/>
    <x v="1"/>
    <n v="165.88333333333301"/>
    <x v="1"/>
  </r>
  <r>
    <x v="0"/>
    <x v="1"/>
    <n v="169.6"/>
    <x v="1"/>
  </r>
  <r>
    <x v="1"/>
    <x v="1"/>
    <n v="171.13333333333301"/>
    <x v="1"/>
  </r>
  <r>
    <x v="2"/>
    <x v="1"/>
    <n v="175.46666666666599"/>
    <x v="1"/>
  </r>
  <r>
    <x v="3"/>
    <x v="1"/>
    <n v="180.31666666666601"/>
    <x v="1"/>
  </r>
  <r>
    <x v="4"/>
    <x v="1"/>
    <n v="187.63333333333301"/>
    <x v="1"/>
  </r>
  <r>
    <x v="5"/>
    <x v="1"/>
    <n v="196.083333333333"/>
    <x v="1"/>
  </r>
  <r>
    <x v="6"/>
    <x v="1"/>
    <n v="203.81866666666599"/>
    <x v="1"/>
  </r>
  <r>
    <x v="7"/>
    <x v="1"/>
    <n v="216.433666666666"/>
    <x v="1"/>
  </r>
  <r>
    <x v="8"/>
    <x v="1"/>
    <n v="218.12983333333301"/>
    <x v="1"/>
  </r>
  <r>
    <x v="9"/>
    <x v="1"/>
    <n v="220.67333333333301"/>
    <x v="1"/>
  </r>
  <r>
    <x v="10"/>
    <x v="1"/>
    <n v="227.79900000000001"/>
    <x v="1"/>
  </r>
  <r>
    <x v="11"/>
    <x v="1"/>
    <n v="232.415333333333"/>
    <x v="1"/>
  </r>
  <r>
    <x v="12"/>
    <x v="1"/>
    <n v="235.7955"/>
    <x v="1"/>
  </r>
  <r>
    <x v="13"/>
    <x v="1"/>
    <n v="240.16333333333299"/>
    <x v="1"/>
  </r>
  <r>
    <x v="14"/>
    <x v="1"/>
    <n v="240.59033333333301"/>
    <x v="1"/>
  </r>
  <r>
    <x v="15"/>
    <x v="1"/>
    <n v="243.83533333333301"/>
    <x v="1"/>
  </r>
  <r>
    <x v="16"/>
    <x v="1"/>
    <n v="248.723285714285"/>
    <x v="1"/>
  </r>
  <r>
    <x v="17"/>
    <x v="1"/>
    <n v="253.64916666666599"/>
    <x v="1"/>
  </r>
  <r>
    <x v="18"/>
    <x v="1"/>
    <n v="257.15949999999998"/>
    <x v="1"/>
  </r>
  <r>
    <x v="19"/>
    <x v="1"/>
    <n v="259.63400000000001"/>
    <x v="1"/>
  </r>
  <r>
    <x v="20"/>
    <x v="1"/>
    <n v="267.279"/>
    <x v="1"/>
  </r>
  <r>
    <x v="95"/>
    <x v="2"/>
    <n v="10.7"/>
    <x v="1"/>
  </r>
  <r>
    <x v="96"/>
    <x v="2"/>
    <n v="12.1"/>
    <x v="1"/>
  </r>
  <r>
    <x v="21"/>
    <x v="2"/>
    <n v="14.2"/>
    <x v="1"/>
  </r>
  <r>
    <x v="22"/>
    <x v="2"/>
    <n v="17.3"/>
    <x v="1"/>
  </r>
  <r>
    <x v="23"/>
    <x v="2"/>
    <n v="18.45"/>
    <x v="1"/>
  </r>
  <r>
    <x v="24"/>
    <x v="2"/>
    <n v="20.85"/>
    <x v="1"/>
  </r>
  <r>
    <x v="25"/>
    <x v="2"/>
    <n v="17.933333333333302"/>
    <x v="1"/>
  </r>
  <r>
    <x v="26"/>
    <x v="2"/>
    <n v="16.975000000000001"/>
    <x v="1"/>
  </r>
  <r>
    <x v="27"/>
    <x v="2"/>
    <n v="17.399999999999999"/>
    <x v="1"/>
  </r>
  <r>
    <x v="28"/>
    <x v="2"/>
    <n v="17.399999999999999"/>
    <x v="1"/>
  </r>
  <r>
    <x v="29"/>
    <x v="2"/>
    <n v="18"/>
    <x v="1"/>
  </r>
  <r>
    <x v="30"/>
    <x v="2"/>
    <n v="18.149999999999999"/>
    <x v="1"/>
  </r>
  <r>
    <x v="31"/>
    <x v="2"/>
    <n v="18"/>
    <x v="1"/>
  </r>
  <r>
    <x v="32"/>
    <x v="2"/>
    <n v="17.649999999999999"/>
    <x v="1"/>
  </r>
  <r>
    <x v="33"/>
    <x v="2"/>
    <n v="17.649999999999999"/>
    <x v="1"/>
  </r>
  <r>
    <x v="34"/>
    <x v="2"/>
    <n v="17.149999999999999"/>
    <x v="1"/>
  </r>
  <r>
    <x v="35"/>
    <x v="2"/>
    <n v="15.5"/>
    <x v="1"/>
  </r>
  <r>
    <x v="36"/>
    <x v="2"/>
    <n v="13.95"/>
    <x v="1"/>
  </r>
  <r>
    <x v="37"/>
    <x v="2"/>
    <n v="13.65"/>
    <x v="1"/>
  </r>
  <r>
    <x v="38"/>
    <x v="2"/>
    <n v="14.149999999999901"/>
    <x v="1"/>
  </r>
  <r>
    <x v="39"/>
    <x v="2"/>
    <n v="14.3333333333333"/>
    <x v="1"/>
  </r>
  <r>
    <x v="40"/>
    <x v="2"/>
    <n v="14.4"/>
    <x v="1"/>
  </r>
  <r>
    <x v="41"/>
    <x v="2"/>
    <n v="14.799999999999899"/>
    <x v="1"/>
  </r>
  <r>
    <x v="42"/>
    <x v="2"/>
    <n v="14.274999999999901"/>
    <x v="1"/>
  </r>
  <r>
    <x v="43"/>
    <x v="2"/>
    <n v="14.125"/>
    <x v="1"/>
  </r>
  <r>
    <x v="44"/>
    <x v="2"/>
    <n v="14.283333333333299"/>
    <x v="1"/>
  </r>
  <r>
    <x v="45"/>
    <x v="2"/>
    <n v="14.908333333333299"/>
    <x v="1"/>
  </r>
  <r>
    <x v="46"/>
    <x v="2"/>
    <n v="16.5"/>
    <x v="1"/>
  </r>
  <r>
    <x v="47"/>
    <x v="2"/>
    <n v="17.3666666666666"/>
    <x v="1"/>
  </r>
  <r>
    <x v="48"/>
    <x v="2"/>
    <n v="17.558333333333302"/>
    <x v="1"/>
  </r>
  <r>
    <x v="49"/>
    <x v="2"/>
    <n v="17.9166666666666"/>
    <x v="1"/>
  </r>
  <r>
    <x v="50"/>
    <x v="2"/>
    <n v="19.383333333333301"/>
    <x v="1"/>
  </r>
  <r>
    <x v="51"/>
    <x v="2"/>
    <n v="22.066666666666599"/>
    <x v="1"/>
  </r>
  <r>
    <x v="52"/>
    <x v="2"/>
    <n v="23.883333333333301"/>
    <x v="1"/>
  </r>
  <r>
    <x v="53"/>
    <x v="2"/>
    <n v="23.591666666666601"/>
    <x v="1"/>
  </r>
  <r>
    <x v="54"/>
    <x v="2"/>
    <n v="23.9"/>
    <x v="1"/>
  </r>
  <r>
    <x v="55"/>
    <x v="2"/>
    <n v="25.5"/>
    <x v="1"/>
  </r>
  <r>
    <x v="56"/>
    <x v="2"/>
    <n v="26.058333333333302"/>
    <x v="1"/>
  </r>
  <r>
    <x v="57"/>
    <x v="2"/>
    <n v="26.125"/>
    <x v="1"/>
  </r>
  <r>
    <x v="58"/>
    <x v="2"/>
    <n v="26.225000000000001"/>
    <x v="1"/>
  </r>
  <r>
    <x v="59"/>
    <x v="2"/>
    <n v="26.35"/>
    <x v="1"/>
  </r>
  <r>
    <x v="60"/>
    <x v="2"/>
    <n v="27.074999999999999"/>
    <x v="1"/>
  </r>
  <r>
    <x v="61"/>
    <x v="2"/>
    <n v="28.024999999999999"/>
    <x v="1"/>
  </r>
  <r>
    <x v="62"/>
    <x v="2"/>
    <n v="28.924999999999901"/>
    <x v="1"/>
  </r>
  <r>
    <x v="63"/>
    <x v="2"/>
    <n v="29.15"/>
    <x v="1"/>
  </r>
  <r>
    <x v="64"/>
    <x v="2"/>
    <n v="29.7"/>
    <x v="1"/>
  </r>
  <r>
    <x v="65"/>
    <x v="2"/>
    <n v="30.15"/>
    <x v="1"/>
  </r>
  <r>
    <x v="66"/>
    <x v="2"/>
    <n v="30.8"/>
    <x v="1"/>
  </r>
  <r>
    <x v="67"/>
    <x v="2"/>
    <n v="31.425000000000001"/>
    <x v="1"/>
  </r>
  <r>
    <x v="68"/>
    <x v="2"/>
    <n v="31.85"/>
    <x v="1"/>
  </r>
  <r>
    <x v="69"/>
    <x v="2"/>
    <n v="32.450000000000003"/>
    <x v="1"/>
  </r>
  <r>
    <x v="70"/>
    <x v="2"/>
    <n v="33.450000000000003"/>
    <x v="1"/>
  </r>
  <r>
    <x v="71"/>
    <x v="2"/>
    <n v="34.324999999999903"/>
    <x v="1"/>
  </r>
  <r>
    <x v="72"/>
    <x v="2"/>
    <n v="35.674999999999997"/>
    <x v="1"/>
  </r>
  <r>
    <x v="73"/>
    <x v="2"/>
    <n v="37.65"/>
    <x v="1"/>
  </r>
  <r>
    <x v="74"/>
    <x v="2"/>
    <n v="39.949999999999903"/>
    <x v="1"/>
  </r>
  <r>
    <x v="75"/>
    <x v="2"/>
    <n v="42.075000000000003"/>
    <x v="1"/>
  </r>
  <r>
    <x v="76"/>
    <x v="2"/>
    <n v="43.575000000000003"/>
    <x v="1"/>
  </r>
  <r>
    <x v="77"/>
    <x v="2"/>
    <n v="46"/>
    <x v="1"/>
  </r>
  <r>
    <x v="78"/>
    <x v="2"/>
    <n v="50.75"/>
    <x v="1"/>
  </r>
  <r>
    <x v="79"/>
    <x v="2"/>
    <n v="55.325000000000003"/>
    <x v="1"/>
  </r>
  <r>
    <x v="80"/>
    <x v="2"/>
    <n v="59.824999999999903"/>
    <x v="1"/>
  </r>
  <r>
    <x v="81"/>
    <x v="2"/>
    <n v="62.875"/>
    <x v="1"/>
  </r>
  <r>
    <x v="82"/>
    <x v="2"/>
    <n v="66.233333333333306"/>
    <x v="1"/>
  </r>
  <r>
    <x v="83"/>
    <x v="2"/>
    <n v="72.899999999999906"/>
    <x v="1"/>
  </r>
  <r>
    <x v="84"/>
    <x v="2"/>
    <n v="82.15"/>
    <x v="1"/>
  </r>
  <r>
    <x v="85"/>
    <x v="2"/>
    <n v="91.483333333333306"/>
    <x v="1"/>
  </r>
  <r>
    <x v="86"/>
    <x v="2"/>
    <n v="95.399999999999906"/>
    <x v="1"/>
  </r>
  <r>
    <x v="87"/>
    <x v="2"/>
    <n v="99.616666666666603"/>
    <x v="1"/>
  </r>
  <r>
    <x v="88"/>
    <x v="2"/>
    <n v="104.516666666666"/>
    <x v="1"/>
  </r>
  <r>
    <x v="89"/>
    <x v="2"/>
    <n v="109.15"/>
    <x v="1"/>
  </r>
  <r>
    <x v="90"/>
    <x v="2"/>
    <n v="112.133333333333"/>
    <x v="1"/>
  </r>
  <r>
    <x v="97"/>
    <x v="2"/>
    <n v="116.916666666666"/>
    <x v="1"/>
  </r>
  <r>
    <x v="98"/>
    <x v="2"/>
    <n v="123.783333333333"/>
    <x v="1"/>
  </r>
  <r>
    <x v="99"/>
    <x v="2"/>
    <n v="131"/>
    <x v="1"/>
  </r>
  <r>
    <x v="100"/>
    <x v="2"/>
    <n v="138.583333333333"/>
    <x v="1"/>
  </r>
  <r>
    <x v="101"/>
    <x v="2"/>
    <n v="144.86666666666599"/>
    <x v="1"/>
  </r>
  <r>
    <x v="102"/>
    <x v="2"/>
    <n v="148.4"/>
    <x v="1"/>
  </r>
  <r>
    <x v="103"/>
    <x v="2"/>
    <n v="152.81666666666601"/>
    <x v="1"/>
  </r>
  <r>
    <x v="104"/>
    <x v="2"/>
    <n v="154.75"/>
    <x v="1"/>
  </r>
  <r>
    <x v="105"/>
    <x v="2"/>
    <n v="158.46666666666599"/>
    <x v="1"/>
  </r>
  <r>
    <x v="106"/>
    <x v="2"/>
    <n v="163.1"/>
    <x v="1"/>
  </r>
  <r>
    <x v="91"/>
    <x v="2"/>
    <n v="167.79999999999899"/>
    <x v="1"/>
  </r>
  <r>
    <x v="92"/>
    <x v="2"/>
    <n v="171.583333333333"/>
    <x v="1"/>
  </r>
  <r>
    <x v="93"/>
    <x v="2"/>
    <n v="175.73333333333301"/>
    <x v="1"/>
  </r>
  <r>
    <x v="94"/>
    <x v="2"/>
    <n v="183.266666666666"/>
    <x v="1"/>
  </r>
  <r>
    <x v="0"/>
    <x v="2"/>
    <n v="191.38333333333301"/>
    <x v="1"/>
  </r>
  <r>
    <x v="1"/>
    <x v="2"/>
    <n v="196.266666666666"/>
    <x v="1"/>
  </r>
  <r>
    <x v="2"/>
    <x v="2"/>
    <n v="203.53333333333299"/>
    <x v="1"/>
  </r>
  <r>
    <x v="3"/>
    <x v="2"/>
    <n v="209.36666666666599"/>
    <x v="1"/>
  </r>
  <r>
    <x v="4"/>
    <x v="2"/>
    <n v="216"/>
    <x v="1"/>
  </r>
  <r>
    <x v="5"/>
    <x v="2"/>
    <n v="222.9"/>
    <x v="1"/>
  </r>
  <r>
    <x v="6"/>
    <x v="2"/>
    <n v="227.09566666666601"/>
    <x v="1"/>
  </r>
  <r>
    <x v="7"/>
    <x v="2"/>
    <n v="235.42316666666599"/>
    <x v="1"/>
  </r>
  <r>
    <x v="8"/>
    <x v="2"/>
    <n v="233.509166666666"/>
    <x v="1"/>
  </r>
  <r>
    <x v="9"/>
    <x v="2"/>
    <n v="237.34066666666601"/>
    <x v="1"/>
  </r>
  <r>
    <x v="10"/>
    <x v="2"/>
    <n v="243.6285"/>
    <x v="1"/>
  </r>
  <r>
    <x v="11"/>
    <x v="2"/>
    <n v="247.56366666666599"/>
    <x v="1"/>
  </r>
  <r>
    <x v="12"/>
    <x v="2"/>
    <n v="251.007166666666"/>
    <x v="1"/>
  </r>
  <r>
    <x v="13"/>
    <x v="2"/>
    <n v="255.125"/>
    <x v="1"/>
  </r>
  <r>
    <x v="14"/>
    <x v="2"/>
    <n v="256.74283333333301"/>
    <x v="1"/>
  </r>
  <r>
    <x v="15"/>
    <x v="2"/>
    <n v="260.28199999999998"/>
    <x v="1"/>
  </r>
  <r>
    <x v="16"/>
    <x v="2"/>
    <n v="266.92099999999999"/>
    <x v="1"/>
  </r>
  <r>
    <x v="17"/>
    <x v="2"/>
    <n v="275.53083333333302"/>
    <x v="1"/>
  </r>
  <r>
    <x v="18"/>
    <x v="2"/>
    <n v="281.06299999999999"/>
    <x v="1"/>
  </r>
  <r>
    <x v="19"/>
    <x v="2"/>
    <n v="284.08883333333301"/>
    <x v="1"/>
  </r>
  <r>
    <x v="20"/>
    <x v="2"/>
    <n v="291.5034"/>
    <x v="1"/>
  </r>
  <r>
    <x v="95"/>
    <x v="3"/>
    <n v="10.199999999999999"/>
    <x v="1"/>
  </r>
  <r>
    <x v="96"/>
    <x v="3"/>
    <n v="11.6"/>
    <x v="1"/>
  </r>
  <r>
    <x v="21"/>
    <x v="3"/>
    <n v="13.5"/>
    <x v="1"/>
  </r>
  <r>
    <x v="22"/>
    <x v="3"/>
    <n v="16.3"/>
    <x v="1"/>
  </r>
  <r>
    <x v="23"/>
    <x v="3"/>
    <n v="17.75"/>
    <x v="1"/>
  </r>
  <r>
    <x v="24"/>
    <x v="3"/>
    <n v="19.850000000000001"/>
    <x v="1"/>
  </r>
  <r>
    <x v="25"/>
    <x v="3"/>
    <n v="17.733333333333299"/>
    <x v="1"/>
  </r>
  <r>
    <x v="26"/>
    <x v="3"/>
    <n v="17"/>
    <x v="1"/>
  </r>
  <r>
    <x v="27"/>
    <x v="3"/>
    <n v="17.475000000000001"/>
    <x v="1"/>
  </r>
  <r>
    <x v="28"/>
    <x v="3"/>
    <n v="17.75"/>
    <x v="1"/>
  </r>
  <r>
    <x v="29"/>
    <x v="3"/>
    <n v="18.399999999999999"/>
    <x v="1"/>
  </r>
  <r>
    <x v="30"/>
    <x v="3"/>
    <n v="18.3"/>
    <x v="1"/>
  </r>
  <r>
    <x v="31"/>
    <x v="3"/>
    <n v="18.05"/>
    <x v="1"/>
  </r>
  <r>
    <x v="32"/>
    <x v="3"/>
    <n v="17.649999999999999"/>
    <x v="1"/>
  </r>
  <r>
    <x v="33"/>
    <x v="3"/>
    <n v="17.649999999999999"/>
    <x v="1"/>
  </r>
  <r>
    <x v="34"/>
    <x v="3"/>
    <n v="17"/>
    <x v="1"/>
  </r>
  <r>
    <x v="35"/>
    <x v="3"/>
    <n v="15.25"/>
    <x v="1"/>
  </r>
  <r>
    <x v="36"/>
    <x v="3"/>
    <n v="13.25"/>
    <x v="1"/>
  </r>
  <r>
    <x v="37"/>
    <x v="3"/>
    <n v="12.55"/>
    <x v="1"/>
  </r>
  <r>
    <x v="38"/>
    <x v="3"/>
    <n v="12.75"/>
    <x v="1"/>
  </r>
  <r>
    <x v="39"/>
    <x v="3"/>
    <n v="13.3666666666666"/>
    <x v="1"/>
  </r>
  <r>
    <x v="40"/>
    <x v="3"/>
    <n v="13.56"/>
    <x v="1"/>
  </r>
  <r>
    <x v="41"/>
    <x v="3"/>
    <n v="14.174999999999899"/>
    <x v="1"/>
  </r>
  <r>
    <x v="42"/>
    <x v="3"/>
    <n v="13.924999999999899"/>
    <x v="1"/>
  </r>
  <r>
    <x v="43"/>
    <x v="3"/>
    <n v="13.7"/>
    <x v="1"/>
  </r>
  <r>
    <x v="44"/>
    <x v="3"/>
    <n v="13.816666666666601"/>
    <x v="1"/>
  </r>
  <r>
    <x v="45"/>
    <x v="3"/>
    <n v="14.5166666666666"/>
    <x v="1"/>
  </r>
  <r>
    <x v="46"/>
    <x v="3"/>
    <n v="15.9583333333333"/>
    <x v="1"/>
  </r>
  <r>
    <x v="47"/>
    <x v="3"/>
    <n v="16.850000000000001"/>
    <x v="1"/>
  </r>
  <r>
    <x v="48"/>
    <x v="3"/>
    <n v="17.108333333333299"/>
    <x v="1"/>
  </r>
  <r>
    <x v="49"/>
    <x v="3"/>
    <n v="17.475000000000001"/>
    <x v="1"/>
  </r>
  <r>
    <x v="50"/>
    <x v="3"/>
    <n v="19.033333333333299"/>
    <x v="1"/>
  </r>
  <r>
    <x v="51"/>
    <x v="3"/>
    <n v="22.108333333333299"/>
    <x v="1"/>
  </r>
  <r>
    <x v="52"/>
    <x v="3"/>
    <n v="24.033333333333299"/>
    <x v="1"/>
  </r>
  <r>
    <x v="53"/>
    <x v="3"/>
    <n v="24.008333333333301"/>
    <x v="1"/>
  </r>
  <r>
    <x v="54"/>
    <x v="3"/>
    <n v="24.25"/>
    <x v="1"/>
  </r>
  <r>
    <x v="55"/>
    <x v="3"/>
    <n v="26.158333333333299"/>
    <x v="1"/>
  </r>
  <r>
    <x v="56"/>
    <x v="3"/>
    <n v="26.725000000000001"/>
    <x v="1"/>
  </r>
  <r>
    <x v="57"/>
    <x v="3"/>
    <n v="26.9583333333333"/>
    <x v="1"/>
  </r>
  <r>
    <x v="58"/>
    <x v="3"/>
    <n v="27.358333333333299"/>
    <x v="1"/>
  </r>
  <r>
    <x v="59"/>
    <x v="3"/>
    <n v="27.5416666666666"/>
    <x v="1"/>
  </r>
  <r>
    <x v="60"/>
    <x v="3"/>
    <n v="27.925000000000001"/>
    <x v="1"/>
  </r>
  <r>
    <x v="61"/>
    <x v="3"/>
    <n v="28.8333333333333"/>
    <x v="1"/>
  </r>
  <r>
    <x v="62"/>
    <x v="3"/>
    <n v="29.7083333333333"/>
    <x v="1"/>
  </r>
  <r>
    <x v="63"/>
    <x v="3"/>
    <n v="29.95"/>
    <x v="1"/>
  </r>
  <r>
    <x v="64"/>
    <x v="3"/>
    <n v="30.3666666666666"/>
    <x v="1"/>
  </r>
  <r>
    <x v="65"/>
    <x v="3"/>
    <n v="30.516666666666602"/>
    <x v="1"/>
  </r>
  <r>
    <x v="66"/>
    <x v="3"/>
    <n v="30.8333333333333"/>
    <x v="1"/>
  </r>
  <r>
    <x v="67"/>
    <x v="3"/>
    <n v="31.141666666666602"/>
    <x v="1"/>
  </r>
  <r>
    <x v="68"/>
    <x v="3"/>
    <n v="31.266666666666602"/>
    <x v="1"/>
  </r>
  <r>
    <x v="69"/>
    <x v="3"/>
    <n v="31.683333333333302"/>
    <x v="1"/>
  </r>
  <r>
    <x v="70"/>
    <x v="3"/>
    <n v="32.633333333333297"/>
    <x v="1"/>
  </r>
  <r>
    <x v="71"/>
    <x v="3"/>
    <n v="33.483333333333299"/>
    <x v="1"/>
  </r>
  <r>
    <x v="72"/>
    <x v="3"/>
    <n v="34.9"/>
    <x v="1"/>
  </r>
  <r>
    <x v="73"/>
    <x v="3"/>
    <n v="36.808333333333302"/>
    <x v="1"/>
  </r>
  <r>
    <x v="74"/>
    <x v="3"/>
    <n v="38.9166666666666"/>
    <x v="1"/>
  </r>
  <r>
    <x v="75"/>
    <x v="3"/>
    <n v="40.449999999999903"/>
    <x v="1"/>
  </r>
  <r>
    <x v="76"/>
    <x v="3"/>
    <n v="41.599999999999902"/>
    <x v="1"/>
  </r>
  <r>
    <x v="77"/>
    <x v="3"/>
    <n v="44.2083333333333"/>
    <x v="1"/>
  </r>
  <r>
    <x v="78"/>
    <x v="3"/>
    <n v="48.883333333333297"/>
    <x v="1"/>
  </r>
  <r>
    <x v="79"/>
    <x v="3"/>
    <n v="52.741666666666603"/>
    <x v="1"/>
  </r>
  <r>
    <x v="80"/>
    <x v="3"/>
    <n v="55.266666666666602"/>
    <x v="1"/>
  </r>
  <r>
    <x v="81"/>
    <x v="3"/>
    <n v="58.741666666666603"/>
    <x v="1"/>
  </r>
  <r>
    <x v="82"/>
    <x v="3"/>
    <n v="63.85"/>
    <x v="1"/>
  </r>
  <r>
    <x v="83"/>
    <x v="3"/>
    <n v="71.816666666666606"/>
    <x v="1"/>
  </r>
  <r>
    <x v="84"/>
    <x v="3"/>
    <n v="82.174999999999997"/>
    <x v="1"/>
  </r>
  <r>
    <x v="85"/>
    <x v="3"/>
    <n v="90.0416666666666"/>
    <x v="1"/>
  </r>
  <r>
    <x v="86"/>
    <x v="3"/>
    <n v="96.183333333333294"/>
    <x v="1"/>
  </r>
  <r>
    <x v="87"/>
    <x v="3"/>
    <n v="100.016666666666"/>
    <x v="1"/>
  </r>
  <r>
    <x v="88"/>
    <x v="3"/>
    <n v="103.791666666666"/>
    <x v="1"/>
  </r>
  <r>
    <x v="89"/>
    <x v="3"/>
    <n v="107.708333333333"/>
    <x v="1"/>
  </r>
  <r>
    <x v="90"/>
    <x v="3"/>
    <n v="109.958333333333"/>
    <x v="1"/>
  </r>
  <r>
    <x v="97"/>
    <x v="3"/>
    <n v="114.49166666666601"/>
    <x v="1"/>
  </r>
  <r>
    <x v="98"/>
    <x v="3"/>
    <n v="118.966666666666"/>
    <x v="1"/>
  </r>
  <r>
    <x v="99"/>
    <x v="3"/>
    <n v="124.98333333333299"/>
    <x v="1"/>
  </r>
  <r>
    <x v="100"/>
    <x v="3"/>
    <n v="131.69999999999999"/>
    <x v="1"/>
  </r>
  <r>
    <x v="101"/>
    <x v="3"/>
    <n v="137.041666666666"/>
    <x v="1"/>
  </r>
  <r>
    <x v="102"/>
    <x v="3"/>
    <n v="141.058333333333"/>
    <x v="1"/>
  </r>
  <r>
    <x v="103"/>
    <x v="3"/>
    <n v="145.40833333333299"/>
    <x v="1"/>
  </r>
  <r>
    <x v="104"/>
    <x v="3"/>
    <n v="148.59166666666599"/>
    <x v="1"/>
  </r>
  <r>
    <x v="105"/>
    <x v="3"/>
    <n v="153.31666666666601"/>
    <x v="1"/>
  </r>
  <r>
    <x v="106"/>
    <x v="3"/>
    <n v="157.416666666666"/>
    <x v="1"/>
  </r>
  <r>
    <x v="91"/>
    <x v="3"/>
    <n v="161.72499999999999"/>
    <x v="1"/>
  </r>
  <r>
    <x v="92"/>
    <x v="3"/>
    <n v="164.98333333333301"/>
    <x v="1"/>
  </r>
  <r>
    <x v="93"/>
    <x v="3"/>
    <n v="168.4"/>
    <x v="1"/>
  </r>
  <r>
    <x v="94"/>
    <x v="3"/>
    <n v="173.808333333333"/>
    <x v="1"/>
  </r>
  <r>
    <x v="0"/>
    <x v="3"/>
    <n v="178.333333333333"/>
    <x v="1"/>
  </r>
  <r>
    <x v="1"/>
    <x v="3"/>
    <n v="181.17500000000001"/>
    <x v="1"/>
  </r>
  <r>
    <x v="2"/>
    <x v="3"/>
    <n v="184.50833333333301"/>
    <x v="1"/>
  </r>
  <r>
    <x v="3"/>
    <x v="3"/>
    <n v="188.63333333333301"/>
    <x v="1"/>
  </r>
  <r>
    <x v="4"/>
    <x v="3"/>
    <n v="194.34166666666599"/>
    <x v="1"/>
  </r>
  <r>
    <x v="5"/>
    <x v="3"/>
    <n v="198.32499999999999"/>
    <x v="1"/>
  </r>
  <r>
    <x v="6"/>
    <x v="3"/>
    <n v="204.817583333333"/>
    <x v="1"/>
  </r>
  <r>
    <x v="7"/>
    <x v="3"/>
    <n v="212.53558333333299"/>
    <x v="1"/>
  </r>
  <r>
    <x v="8"/>
    <x v="3"/>
    <n v="209.99508333333301"/>
    <x v="1"/>
  </r>
  <r>
    <x v="9"/>
    <x v="3"/>
    <n v="212.87041666666599"/>
    <x v="1"/>
  </r>
  <r>
    <x v="10"/>
    <x v="3"/>
    <n v="218.68416666666599"/>
    <x v="1"/>
  </r>
  <r>
    <x v="11"/>
    <x v="3"/>
    <n v="222.00475"/>
    <x v="1"/>
  </r>
  <r>
    <x v="12"/>
    <x v="3"/>
    <n v="224.54516666666601"/>
    <x v="1"/>
  </r>
  <r>
    <x v="13"/>
    <x v="3"/>
    <n v="228.46775"/>
    <x v="1"/>
  </r>
  <r>
    <x v="14"/>
    <x v="3"/>
    <n v="227.792333333333"/>
    <x v="1"/>
  </r>
  <r>
    <x v="15"/>
    <x v="3"/>
    <n v="229.301749999999"/>
    <x v="1"/>
  </r>
  <r>
    <x v="16"/>
    <x v="3"/>
    <n v="233.61133333333299"/>
    <x v="1"/>
  </r>
  <r>
    <x v="17"/>
    <x v="3"/>
    <n v="237.70624999999899"/>
    <x v="1"/>
  </r>
  <r>
    <x v="18"/>
    <x v="3"/>
    <n v="241.18066666666601"/>
    <x v="1"/>
  </r>
  <r>
    <x v="19"/>
    <x v="3"/>
    <n v="243.87275"/>
    <x v="1"/>
  </r>
  <r>
    <x v="20"/>
    <x v="3"/>
    <n v="253.02869999999999"/>
    <x v="1"/>
  </r>
  <r>
    <x v="67"/>
    <x v="4"/>
    <n v="29.5"/>
    <x v="1"/>
  </r>
  <r>
    <x v="68"/>
    <x v="4"/>
    <n v="29.55"/>
    <x v="1"/>
  </r>
  <r>
    <x v="69"/>
    <x v="4"/>
    <n v="29.9"/>
    <x v="1"/>
  </r>
  <r>
    <x v="70"/>
    <x v="4"/>
    <n v="30.975000000000001"/>
    <x v="1"/>
  </r>
  <r>
    <x v="71"/>
    <x v="4"/>
    <n v="31.9"/>
    <x v="1"/>
  </r>
  <r>
    <x v="72"/>
    <x v="4"/>
    <n v="33.299999999999997"/>
    <x v="1"/>
  </r>
  <r>
    <x v="73"/>
    <x v="4"/>
    <n v="35.450000000000003"/>
    <x v="1"/>
  </r>
  <r>
    <x v="74"/>
    <x v="4"/>
    <n v="37.549999999999997"/>
    <x v="1"/>
  </r>
  <r>
    <x v="75"/>
    <x v="4"/>
    <n v="38.674999999999997"/>
    <x v="1"/>
  </r>
  <r>
    <x v="76"/>
    <x v="4"/>
    <n v="39.799999999999997"/>
    <x v="1"/>
  </r>
  <r>
    <x v="77"/>
    <x v="4"/>
    <n v="42.024999999999999"/>
    <x v="1"/>
  </r>
  <r>
    <x v="78"/>
    <x v="4"/>
    <n v="46.325000000000003"/>
    <x v="1"/>
  </r>
  <r>
    <x v="79"/>
    <x v="4"/>
    <n v="50.449999999999903"/>
    <x v="1"/>
  </r>
  <r>
    <x v="80"/>
    <x v="4"/>
    <n v="53.45"/>
    <x v="1"/>
  </r>
  <r>
    <x v="81"/>
    <x v="4"/>
    <n v="57.45"/>
    <x v="1"/>
  </r>
  <r>
    <x v="82"/>
    <x v="4"/>
    <n v="62.066666666666599"/>
    <x v="1"/>
  </r>
  <r>
    <x v="83"/>
    <x v="4"/>
    <n v="70.099999999999994"/>
    <x v="1"/>
  </r>
  <r>
    <x v="84"/>
    <x v="4"/>
    <n v="81.9166666666666"/>
    <x v="1"/>
  </r>
  <r>
    <x v="85"/>
    <x v="4"/>
    <n v="91.1666666666666"/>
    <x v="1"/>
  </r>
  <r>
    <x v="86"/>
    <x v="4"/>
    <n v="96.1666666666666"/>
    <x v="1"/>
  </r>
  <r>
    <x v="87"/>
    <x v="4"/>
    <n v="99.8333333333333"/>
    <x v="1"/>
  </r>
  <r>
    <x v="88"/>
    <x v="4"/>
    <n v="104.48333333333299"/>
    <x v="1"/>
  </r>
  <r>
    <x v="89"/>
    <x v="4"/>
    <n v="108.4"/>
    <x v="1"/>
  </r>
  <r>
    <x v="90"/>
    <x v="4"/>
    <n v="109.883333333333"/>
    <x v="1"/>
  </r>
  <r>
    <x v="97"/>
    <x v="4"/>
    <n v="113.05"/>
    <x v="1"/>
  </r>
  <r>
    <x v="98"/>
    <x v="4"/>
    <n v="116.216666666666"/>
    <x v="1"/>
  </r>
  <r>
    <x v="99"/>
    <x v="4"/>
    <n v="119.683333333333"/>
    <x v="1"/>
  </r>
  <r>
    <x v="100"/>
    <x v="4"/>
    <n v="125.466666666666"/>
    <x v="1"/>
  </r>
  <r>
    <x v="101"/>
    <x v="4"/>
    <n v="130.94999999999999"/>
    <x v="1"/>
  </r>
  <r>
    <x v="102"/>
    <x v="4"/>
    <n v="134.03333333333299"/>
    <x v="1"/>
  </r>
  <r>
    <x v="103"/>
    <x v="4"/>
    <n v="137.516666666666"/>
    <x v="1"/>
  </r>
  <r>
    <x v="104"/>
    <x v="4"/>
    <n v="141.30000000000001"/>
    <x v="1"/>
  </r>
  <r>
    <x v="105"/>
    <x v="4"/>
    <n v="145.016666666666"/>
    <x v="1"/>
  </r>
  <r>
    <x v="106"/>
    <x v="4"/>
    <n v="149.04999999999899"/>
    <x v="1"/>
  </r>
  <r>
    <x v="91"/>
    <x v="4"/>
    <n v="151.53333333333299"/>
    <x v="1"/>
  </r>
  <r>
    <x v="92"/>
    <x v="4"/>
    <n v="153.46666666666599"/>
    <x v="1"/>
  </r>
  <r>
    <x v="93"/>
    <x v="4"/>
    <n v="157.79999999999899"/>
    <x v="1"/>
  </r>
  <r>
    <x v="94"/>
    <x v="4"/>
    <n v="164.433333333333"/>
    <x v="1"/>
  </r>
  <r>
    <x v="0"/>
    <x v="4"/>
    <n v="170.23333333333301"/>
    <x v="1"/>
  </r>
  <r>
    <x v="1"/>
    <x v="4"/>
    <n v="172.54999999999899"/>
    <x v="1"/>
  </r>
  <r>
    <x v="2"/>
    <x v="4"/>
    <n v="176.183333333333"/>
    <x v="1"/>
  </r>
  <r>
    <x v="3"/>
    <x v="4"/>
    <n v="178.53333333333299"/>
    <x v="1"/>
  </r>
  <r>
    <x v="4"/>
    <x v="4"/>
    <n v="184.29999999999899"/>
    <x v="1"/>
  </r>
  <r>
    <x v="5"/>
    <x v="4"/>
    <n v="190.04999999999899"/>
    <x v="1"/>
  </r>
  <r>
    <x v="6"/>
    <x v="4"/>
    <n v="192.90383333333301"/>
    <x v="1"/>
  </r>
  <r>
    <x v="7"/>
    <x v="4"/>
    <n v="201.729833333333"/>
    <x v="1"/>
  </r>
  <r>
    <x v="8"/>
    <x v="4"/>
    <n v="200.399333333333"/>
    <x v="1"/>
  </r>
  <r>
    <x v="9"/>
    <x v="4"/>
    <n v="201.57883333333299"/>
    <x v="1"/>
  </r>
  <r>
    <x v="10"/>
    <x v="4"/>
    <n v="207.683333333333"/>
    <x v="1"/>
  </r>
  <r>
    <x v="11"/>
    <x v="4"/>
    <n v="212.041333333333"/>
    <x v="1"/>
  </r>
  <r>
    <x v="12"/>
    <x v="4"/>
    <n v="215.88800000000001"/>
    <x v="1"/>
  </r>
  <r>
    <x v="13"/>
    <x v="4"/>
    <n v="218.45116666666601"/>
    <x v="1"/>
  </r>
  <r>
    <x v="14"/>
    <x v="4"/>
    <n v="217.3595"/>
    <x v="1"/>
  </r>
  <r>
    <x v="15"/>
    <x v="4"/>
    <n v="220.407833333333"/>
    <x v="1"/>
  </r>
  <r>
    <x v="16"/>
    <x v="4"/>
    <n v="226.02483333333299"/>
    <x v="1"/>
  </r>
  <r>
    <x v="17"/>
    <x v="4"/>
    <n v="232.67633333333299"/>
    <x v="1"/>
  </r>
  <r>
    <x v="18"/>
    <x v="4"/>
    <n v="237.5615"/>
    <x v="1"/>
  </r>
  <r>
    <x v="19"/>
    <x v="4"/>
    <n v="239.03449999999901"/>
    <x v="1"/>
  </r>
  <r>
    <x v="20"/>
    <x v="4"/>
    <n v="249.80099999999999"/>
    <x v="1"/>
  </r>
  <r>
    <x v="88"/>
    <x v="5"/>
    <n v="104.3"/>
    <x v="1"/>
  </r>
  <r>
    <x v="89"/>
    <x v="5"/>
    <n v="107.1"/>
    <x v="1"/>
  </r>
  <r>
    <x v="90"/>
    <x v="5"/>
    <n v="107.9"/>
    <x v="1"/>
  </r>
  <r>
    <x v="97"/>
    <x v="5"/>
    <n v="110.8"/>
    <x v="1"/>
  </r>
  <r>
    <x v="98"/>
    <x v="5"/>
    <n v="113.7"/>
    <x v="1"/>
  </r>
  <r>
    <x v="99"/>
    <x v="5"/>
    <n v="115.8"/>
    <x v="1"/>
  </r>
  <r>
    <x v="100"/>
    <x v="5"/>
    <n v="120.9"/>
    <x v="1"/>
  </r>
  <r>
    <x v="101"/>
    <x v="5"/>
    <n v="125.6"/>
    <x v="1"/>
  </r>
  <r>
    <x v="102"/>
    <x v="5"/>
    <n v="130.30000000000001"/>
    <x v="1"/>
  </r>
  <r>
    <x v="103"/>
    <x v="5"/>
    <n v="135.80000000000001"/>
    <x v="1"/>
  </r>
  <r>
    <x v="104"/>
    <x v="5"/>
    <n v="141.80000000000001"/>
    <x v="1"/>
  </r>
  <r>
    <x v="105"/>
    <x v="5"/>
    <n v="147.9"/>
    <x v="1"/>
  </r>
  <r>
    <x v="106"/>
    <x v="5"/>
    <n v="153.1"/>
    <x v="1"/>
  </r>
  <r>
    <x v="91"/>
    <x v="5"/>
    <n v="158.1"/>
    <x v="1"/>
  </r>
  <r>
    <x v="92"/>
    <x v="5"/>
    <n v="161.9"/>
    <x v="1"/>
  </r>
  <r>
    <x v="93"/>
    <x v="5"/>
    <n v="166.6"/>
    <x v="1"/>
  </r>
  <r>
    <x v="94"/>
    <x v="5"/>
    <n v="173.2"/>
    <x v="1"/>
  </r>
  <r>
    <x v="0"/>
    <x v="5"/>
    <n v="181.3"/>
    <x v="1"/>
  </r>
  <r>
    <x v="1"/>
    <x v="5"/>
    <n v="184.8"/>
    <x v="1"/>
  </r>
  <r>
    <x v="2"/>
    <x v="5"/>
    <n v="186.8"/>
    <x v="1"/>
  </r>
  <r>
    <x v="3"/>
    <x v="5"/>
    <n v="187"/>
    <x v="1"/>
  </r>
  <r>
    <x v="4"/>
    <x v="5"/>
    <n v="190.9"/>
    <x v="1"/>
  </r>
  <r>
    <x v="5"/>
    <x v="5"/>
    <n v="197.7"/>
    <x v="1"/>
  </r>
  <r>
    <x v="6"/>
    <x v="5"/>
    <n v="202.029"/>
    <x v="1"/>
  </r>
  <r>
    <x v="7"/>
    <x v="5"/>
    <n v="209.90299999999999"/>
    <x v="1"/>
  </r>
  <r>
    <x v="8"/>
    <x v="5"/>
    <n v="208.548"/>
    <x v="1"/>
  </r>
  <r>
    <x v="9"/>
    <x v="5"/>
    <n v="212.447"/>
    <x v="1"/>
  </r>
  <r>
    <x v="10"/>
    <x v="5"/>
    <n v="220.28800000000001"/>
    <x v="1"/>
  </r>
  <r>
    <x v="11"/>
    <x v="5"/>
    <n v="224.56800000000001"/>
    <x v="1"/>
  </r>
  <r>
    <x v="12"/>
    <x v="5"/>
    <n v="230.791"/>
    <x v="1"/>
  </r>
  <r>
    <x v="13"/>
    <x v="5"/>
    <n v="237.2"/>
    <x v="1"/>
  </r>
  <r>
    <x v="14"/>
    <x v="5"/>
    <n v="239.99"/>
    <x v="1"/>
  </r>
  <r>
    <x v="15"/>
    <x v="5"/>
    <n v="246.643"/>
    <x v="1"/>
  </r>
  <r>
    <x v="16"/>
    <x v="5"/>
    <n v="254.995"/>
    <x v="1"/>
  </r>
  <r>
    <x v="17"/>
    <x v="5"/>
    <n v="261.95800000000003"/>
    <x v="1"/>
  </r>
  <r>
    <x v="18"/>
    <x v="5"/>
    <n v="266.99900000000002"/>
    <x v="1"/>
  </r>
  <r>
    <x v="19"/>
    <x v="5"/>
    <n v="272.20699999999999"/>
    <x v="1"/>
  </r>
  <r>
    <x v="20"/>
    <x v="5"/>
    <n v="281.84500000000003"/>
    <x v="1"/>
  </r>
  <r>
    <x v="95"/>
    <x v="6"/>
    <n v="10.1"/>
    <x v="1"/>
  </r>
  <r>
    <x v="96"/>
    <x v="6"/>
    <n v="11.7"/>
    <x v="1"/>
  </r>
  <r>
    <x v="21"/>
    <x v="6"/>
    <n v="14.3"/>
    <x v="1"/>
  </r>
  <r>
    <x v="22"/>
    <x v="6"/>
    <n v="17"/>
    <x v="1"/>
  </r>
  <r>
    <x v="23"/>
    <x v="6"/>
    <n v="18.850000000000001"/>
    <x v="1"/>
  </r>
  <r>
    <x v="24"/>
    <x v="6"/>
    <n v="22.049999999999901"/>
    <x v="1"/>
  </r>
  <r>
    <x v="25"/>
    <x v="6"/>
    <n v="18.466666666666601"/>
    <x v="1"/>
  </r>
  <r>
    <x v="26"/>
    <x v="6"/>
    <n v="17.375"/>
    <x v="1"/>
  </r>
  <r>
    <x v="27"/>
    <x v="6"/>
    <n v="18.074999999999999"/>
    <x v="1"/>
  </r>
  <r>
    <x v="28"/>
    <x v="6"/>
    <n v="18"/>
    <x v="1"/>
  </r>
  <r>
    <x v="29"/>
    <x v="6"/>
    <n v="18.45"/>
    <x v="1"/>
  </r>
  <r>
    <x v="30"/>
    <x v="6"/>
    <n v="18.299999999999901"/>
    <x v="1"/>
  </r>
  <r>
    <x v="31"/>
    <x v="6"/>
    <n v="17.95"/>
    <x v="1"/>
  </r>
  <r>
    <x v="32"/>
    <x v="6"/>
    <n v="17.399999999999999"/>
    <x v="1"/>
  </r>
  <r>
    <x v="33"/>
    <x v="6"/>
    <n v="17.55"/>
    <x v="1"/>
  </r>
  <r>
    <x v="34"/>
    <x v="6"/>
    <n v="16.55"/>
    <x v="1"/>
  </r>
  <r>
    <x v="35"/>
    <x v="6"/>
    <n v="14.35"/>
    <x v="1"/>
  </r>
  <r>
    <x v="36"/>
    <x v="6"/>
    <n v="12.5"/>
    <x v="1"/>
  </r>
  <r>
    <x v="37"/>
    <x v="6"/>
    <n v="12"/>
    <x v="1"/>
  </r>
  <r>
    <x v="38"/>
    <x v="6"/>
    <n v="12.8"/>
    <x v="1"/>
  </r>
  <r>
    <x v="39"/>
    <x v="6"/>
    <n v="13.3666666666666"/>
    <x v="1"/>
  </r>
  <r>
    <x v="40"/>
    <x v="6"/>
    <n v="13.86"/>
    <x v="1"/>
  </r>
  <r>
    <x v="41"/>
    <x v="6"/>
    <n v="14.775"/>
    <x v="1"/>
  </r>
  <r>
    <x v="42"/>
    <x v="6"/>
    <n v="14.4"/>
    <x v="1"/>
  </r>
  <r>
    <x v="43"/>
    <x v="6"/>
    <n v="14"/>
    <x v="1"/>
  </r>
  <r>
    <x v="44"/>
    <x v="6"/>
    <n v="14.133333333333301"/>
    <x v="1"/>
  </r>
  <r>
    <x v="45"/>
    <x v="6"/>
    <n v="15"/>
    <x v="1"/>
  </r>
  <r>
    <x v="46"/>
    <x v="6"/>
    <n v="16.658333333333299"/>
    <x v="1"/>
  </r>
  <r>
    <x v="47"/>
    <x v="6"/>
    <n v="17.566666666666599"/>
    <x v="1"/>
  </r>
  <r>
    <x v="48"/>
    <x v="6"/>
    <n v="17.799999999999901"/>
    <x v="1"/>
  </r>
  <r>
    <x v="49"/>
    <x v="6"/>
    <n v="18.274999999999999"/>
    <x v="1"/>
  </r>
  <r>
    <x v="50"/>
    <x v="6"/>
    <n v="19.8666666666666"/>
    <x v="1"/>
  </r>
  <r>
    <x v="51"/>
    <x v="6"/>
    <n v="22.641666666666602"/>
    <x v="1"/>
  </r>
  <r>
    <x v="52"/>
    <x v="6"/>
    <n v="24.466666666666601"/>
    <x v="1"/>
  </r>
  <r>
    <x v="53"/>
    <x v="6"/>
    <n v="24.15"/>
    <x v="1"/>
  </r>
  <r>
    <x v="54"/>
    <x v="6"/>
    <n v="24.549999999999901"/>
    <x v="1"/>
  </r>
  <r>
    <x v="55"/>
    <x v="6"/>
    <n v="26.474999999999898"/>
    <x v="1"/>
  </r>
  <r>
    <x v="56"/>
    <x v="6"/>
    <n v="27.141666666666602"/>
    <x v="1"/>
  </r>
  <r>
    <x v="57"/>
    <x v="6"/>
    <n v="27.625"/>
    <x v="1"/>
  </r>
  <r>
    <x v="58"/>
    <x v="6"/>
    <n v="27.724999999999898"/>
    <x v="1"/>
  </r>
  <r>
    <x v="59"/>
    <x v="6"/>
    <n v="27.675000000000001"/>
    <x v="1"/>
  </r>
  <r>
    <x v="60"/>
    <x v="6"/>
    <n v="28.191666666666599"/>
    <x v="1"/>
  </r>
  <r>
    <x v="61"/>
    <x v="6"/>
    <n v="29.016666666666602"/>
    <x v="1"/>
  </r>
  <r>
    <x v="62"/>
    <x v="6"/>
    <n v="29.4166666666666"/>
    <x v="1"/>
  </r>
  <r>
    <x v="63"/>
    <x v="6"/>
    <n v="29.408333333333299"/>
    <x v="1"/>
  </r>
  <r>
    <x v="64"/>
    <x v="6"/>
    <n v="29.649999999999899"/>
    <x v="1"/>
  </r>
  <r>
    <x v="65"/>
    <x v="6"/>
    <n v="29.816666666666599"/>
    <x v="1"/>
  </r>
  <r>
    <x v="66"/>
    <x v="6"/>
    <n v="29.908333333333299"/>
    <x v="1"/>
  </r>
  <r>
    <x v="67"/>
    <x v="6"/>
    <n v="30.2"/>
    <x v="1"/>
  </r>
  <r>
    <x v="68"/>
    <x v="6"/>
    <n v="30.45"/>
    <x v="1"/>
  </r>
  <r>
    <x v="69"/>
    <x v="6"/>
    <n v="31.15"/>
    <x v="1"/>
  </r>
  <r>
    <x v="70"/>
    <x v="6"/>
    <n v="32.533333333333303"/>
    <x v="1"/>
  </r>
  <r>
    <x v="71"/>
    <x v="6"/>
    <n v="33.625"/>
    <x v="1"/>
  </r>
  <r>
    <x v="72"/>
    <x v="6"/>
    <n v="35.074999999999903"/>
    <x v="1"/>
  </r>
  <r>
    <x v="73"/>
    <x v="6"/>
    <n v="37.2083333333333"/>
    <x v="1"/>
  </r>
  <r>
    <x v="74"/>
    <x v="6"/>
    <n v="39.508333333333297"/>
    <x v="1"/>
  </r>
  <r>
    <x v="75"/>
    <x v="6"/>
    <n v="40.949999999999903"/>
    <x v="1"/>
  </r>
  <r>
    <x v="76"/>
    <x v="6"/>
    <n v="42.466666666666598"/>
    <x v="1"/>
  </r>
  <r>
    <x v="77"/>
    <x v="6"/>
    <n v="45.233333333333299"/>
    <x v="1"/>
  </r>
  <r>
    <x v="78"/>
    <x v="6"/>
    <n v="50.133333333333297"/>
    <x v="1"/>
  </r>
  <r>
    <x v="79"/>
    <x v="6"/>
    <n v="53.866666666666603"/>
    <x v="1"/>
  </r>
  <r>
    <x v="80"/>
    <x v="6"/>
    <n v="56.7916666666666"/>
    <x v="1"/>
  </r>
  <r>
    <x v="81"/>
    <x v="6"/>
    <n v="60.691666666666599"/>
    <x v="1"/>
  </r>
  <r>
    <x v="82"/>
    <x v="6"/>
    <n v="65.3"/>
    <x v="1"/>
  </r>
  <r>
    <x v="83"/>
    <x v="6"/>
    <n v="73.599999999999994"/>
    <x v="1"/>
  </r>
  <r>
    <x v="84"/>
    <x v="6"/>
    <n v="85.3"/>
    <x v="1"/>
  </r>
  <r>
    <x v="85"/>
    <x v="6"/>
    <n v="93.216666666666598"/>
    <x v="1"/>
  </r>
  <r>
    <x v="86"/>
    <x v="6"/>
    <n v="96.991666666666603"/>
    <x v="1"/>
  </r>
  <r>
    <x v="87"/>
    <x v="6"/>
    <n v="99.758333333333297"/>
    <x v="1"/>
  </r>
  <r>
    <x v="88"/>
    <x v="6"/>
    <n v="103.25"/>
    <x v="1"/>
  </r>
  <r>
    <x v="89"/>
    <x v="6"/>
    <n v="106.841666666666"/>
    <x v="1"/>
  </r>
  <r>
    <x v="90"/>
    <x v="6"/>
    <n v="108.333333333333"/>
    <x v="1"/>
  </r>
  <r>
    <x v="97"/>
    <x v="6"/>
    <n v="111.9"/>
    <x v="1"/>
  </r>
  <r>
    <x v="98"/>
    <x v="6"/>
    <n v="116.333333333333"/>
    <x v="1"/>
  </r>
  <r>
    <x v="99"/>
    <x v="6"/>
    <n v="122.516666666666"/>
    <x v="1"/>
  </r>
  <r>
    <x v="100"/>
    <x v="6"/>
    <n v="128.85"/>
    <x v="1"/>
  </r>
  <r>
    <x v="101"/>
    <x v="6"/>
    <n v="133.19999999999999"/>
    <x v="1"/>
  </r>
  <r>
    <x v="102"/>
    <x v="6"/>
    <n v="136.016666666666"/>
    <x v="1"/>
  </r>
  <r>
    <x v="103"/>
    <x v="6"/>
    <n v="139.683333333333"/>
    <x v="1"/>
  </r>
  <r>
    <x v="104"/>
    <x v="6"/>
    <n v="144.266666666666"/>
    <x v="1"/>
  </r>
  <r>
    <x v="105"/>
    <x v="6"/>
    <n v="148.766666666666"/>
    <x v="1"/>
  </r>
  <r>
    <x v="106"/>
    <x v="6"/>
    <n v="152.71666666666599"/>
    <x v="1"/>
  </r>
  <r>
    <x v="91"/>
    <x v="6"/>
    <n v="156.38333333333301"/>
    <x v="1"/>
  </r>
  <r>
    <x v="92"/>
    <x v="6"/>
    <n v="159.94999999999999"/>
    <x v="1"/>
  </r>
  <r>
    <x v="93"/>
    <x v="6"/>
    <n v="164.13333333333301"/>
    <x v="1"/>
  </r>
  <r>
    <x v="94"/>
    <x v="6"/>
    <n v="170.03333333333299"/>
    <x v="1"/>
  </r>
  <r>
    <x v="0"/>
    <x v="6"/>
    <n v="174.48333333333301"/>
    <x v="1"/>
  </r>
  <r>
    <x v="1"/>
    <x v="6"/>
    <n v="179.2"/>
    <x v="1"/>
  </r>
  <r>
    <x v="2"/>
    <x v="6"/>
    <n v="182.6"/>
    <x v="1"/>
  </r>
  <r>
    <x v="3"/>
    <x v="6"/>
    <n v="185.6"/>
    <x v="1"/>
  </r>
  <r>
    <x v="4"/>
    <x v="6"/>
    <n v="191.15"/>
    <x v="1"/>
  </r>
  <r>
    <x v="5"/>
    <x v="6"/>
    <n v="196.73333333333301"/>
    <x v="1"/>
  </r>
  <r>
    <x v="6"/>
    <x v="6"/>
    <n v="200.288833333333"/>
    <x v="1"/>
  </r>
  <r>
    <x v="7"/>
    <x v="6"/>
    <n v="204.66083333333299"/>
    <x v="1"/>
  </r>
  <r>
    <x v="8"/>
    <x v="6"/>
    <n v="203.74250000000001"/>
    <x v="1"/>
  </r>
  <r>
    <x v="9"/>
    <x v="6"/>
    <n v="205.18983333333301"/>
    <x v="1"/>
  </r>
  <r>
    <x v="10"/>
    <x v="6"/>
    <n v="212.05849999999899"/>
    <x v="1"/>
  </r>
  <r>
    <x v="11"/>
    <x v="6"/>
    <n v="216.210833333333"/>
    <x v="1"/>
  </r>
  <r>
    <x v="12"/>
    <x v="6"/>
    <n v="219.55099999999999"/>
    <x v="1"/>
  </r>
  <r>
    <x v="13"/>
    <x v="6"/>
    <n v="221.77983333333299"/>
    <x v="1"/>
  </r>
  <r>
    <x v="14"/>
    <x v="6"/>
    <n v="218.84100000000001"/>
    <x v="1"/>
  </r>
  <r>
    <x v="15"/>
    <x v="6"/>
    <n v="222.49833333333299"/>
    <x v="1"/>
  </r>
  <r>
    <x v="16"/>
    <x v="6"/>
    <n v="227.07583333333301"/>
    <x v="1"/>
  </r>
  <r>
    <x v="17"/>
    <x v="6"/>
    <n v="232.37416666666601"/>
    <x v="1"/>
  </r>
  <r>
    <x v="18"/>
    <x v="6"/>
    <n v="235.70299999999901"/>
    <x v="1"/>
  </r>
  <r>
    <x v="19"/>
    <x v="6"/>
    <n v="237.74466666666601"/>
    <x v="1"/>
  </r>
  <r>
    <x v="20"/>
    <x v="6"/>
    <n v="247.441599999999"/>
    <x v="1"/>
  </r>
  <r>
    <x v="95"/>
    <x v="7"/>
    <n v="9.5"/>
    <x v="1"/>
  </r>
  <r>
    <x v="96"/>
    <x v="7"/>
    <n v="10.9"/>
    <x v="1"/>
  </r>
  <r>
    <x v="21"/>
    <x v="7"/>
    <n v="13.2"/>
    <x v="1"/>
  </r>
  <r>
    <x v="22"/>
    <x v="7"/>
    <n v="15.9"/>
    <x v="1"/>
  </r>
  <r>
    <x v="23"/>
    <x v="7"/>
    <n v="17.45"/>
    <x v="1"/>
  </r>
  <r>
    <x v="24"/>
    <x v="7"/>
    <n v="19.299999999999901"/>
    <x v="1"/>
  </r>
  <r>
    <x v="25"/>
    <x v="7"/>
    <n v="16.633333333333301"/>
    <x v="1"/>
  </r>
  <r>
    <x v="26"/>
    <x v="7"/>
    <n v="15.824999999999999"/>
    <x v="1"/>
  </r>
  <r>
    <x v="27"/>
    <x v="7"/>
    <n v="15.925000000000001"/>
    <x v="1"/>
  </r>
  <r>
    <x v="28"/>
    <x v="7"/>
    <n v="15.824999999999999"/>
    <x v="1"/>
  </r>
  <r>
    <x v="29"/>
    <x v="7"/>
    <n v="16.25"/>
    <x v="1"/>
  </r>
  <r>
    <x v="30"/>
    <x v="7"/>
    <n v="16"/>
    <x v="1"/>
  </r>
  <r>
    <x v="31"/>
    <x v="7"/>
    <n v="15.75"/>
    <x v="1"/>
  </r>
  <r>
    <x v="32"/>
    <x v="7"/>
    <n v="15.55"/>
    <x v="1"/>
  </r>
  <r>
    <x v="33"/>
    <x v="7"/>
    <n v="15.7"/>
    <x v="1"/>
  </r>
  <r>
    <x v="34"/>
    <x v="7"/>
    <n v="15.05"/>
    <x v="1"/>
  </r>
  <r>
    <x v="35"/>
    <x v="7"/>
    <n v="13.6"/>
    <x v="1"/>
  </r>
  <r>
    <x v="36"/>
    <x v="7"/>
    <n v="12"/>
    <x v="1"/>
  </r>
  <r>
    <x v="37"/>
    <x v="7"/>
    <n v="11.85"/>
    <x v="1"/>
  </r>
  <r>
    <x v="38"/>
    <x v="7"/>
    <n v="12.399999999999901"/>
    <x v="1"/>
  </r>
  <r>
    <x v="39"/>
    <x v="7"/>
    <n v="12.6999999999999"/>
    <x v="1"/>
  </r>
  <r>
    <x v="40"/>
    <x v="7"/>
    <n v="12.86"/>
    <x v="1"/>
  </r>
  <r>
    <x v="41"/>
    <x v="7"/>
    <n v="13.399999999999901"/>
    <x v="1"/>
  </r>
  <r>
    <x v="42"/>
    <x v="7"/>
    <n v="13.274999999999901"/>
    <x v="1"/>
  </r>
  <r>
    <x v="43"/>
    <x v="7"/>
    <n v="13.175000000000001"/>
    <x v="1"/>
  </r>
  <r>
    <x v="44"/>
    <x v="7"/>
    <n v="13.25"/>
    <x v="1"/>
  </r>
  <r>
    <x v="45"/>
    <x v="7"/>
    <n v="13.8"/>
    <x v="1"/>
  </r>
  <r>
    <x v="46"/>
    <x v="7"/>
    <n v="15.2416666666666"/>
    <x v="1"/>
  </r>
  <r>
    <x v="47"/>
    <x v="7"/>
    <n v="16.05"/>
    <x v="1"/>
  </r>
  <r>
    <x v="48"/>
    <x v="7"/>
    <n v="16.2"/>
    <x v="1"/>
  </r>
  <r>
    <x v="49"/>
    <x v="7"/>
    <n v="16.5416666666666"/>
    <x v="1"/>
  </r>
  <r>
    <x v="50"/>
    <x v="7"/>
    <n v="17.849999999999898"/>
    <x v="1"/>
  </r>
  <r>
    <x v="51"/>
    <x v="7"/>
    <n v="20.983333333333299"/>
    <x v="1"/>
  </r>
  <r>
    <x v="52"/>
    <x v="7"/>
    <n v="22.733333333333299"/>
    <x v="1"/>
  </r>
  <r>
    <x v="53"/>
    <x v="7"/>
    <n v="22.6666666666666"/>
    <x v="1"/>
  </r>
  <r>
    <x v="54"/>
    <x v="7"/>
    <n v="23.349999999999898"/>
    <x v="1"/>
  </r>
  <r>
    <x v="55"/>
    <x v="7"/>
    <n v="25.216666666666601"/>
    <x v="1"/>
  </r>
  <r>
    <x v="56"/>
    <x v="7"/>
    <n v="25.524999999999999"/>
    <x v="1"/>
  </r>
  <r>
    <x v="57"/>
    <x v="7"/>
    <n v="25.8"/>
    <x v="1"/>
  </r>
  <r>
    <x v="58"/>
    <x v="7"/>
    <n v="25.824999999999999"/>
    <x v="1"/>
  </r>
  <r>
    <x v="59"/>
    <x v="7"/>
    <n v="25.6"/>
    <x v="1"/>
  </r>
  <r>
    <x v="60"/>
    <x v="7"/>
    <n v="26.05"/>
    <x v="1"/>
  </r>
  <r>
    <x v="61"/>
    <x v="7"/>
    <n v="26.9"/>
    <x v="1"/>
  </r>
  <r>
    <x v="62"/>
    <x v="7"/>
    <n v="27.35"/>
    <x v="1"/>
  </r>
  <r>
    <x v="63"/>
    <x v="7"/>
    <n v="27.524999999999999"/>
    <x v="1"/>
  </r>
  <r>
    <x v="64"/>
    <x v="7"/>
    <n v="27.849999999999898"/>
    <x v="1"/>
  </r>
  <r>
    <x v="65"/>
    <x v="7"/>
    <n v="27.95"/>
    <x v="1"/>
  </r>
  <r>
    <x v="66"/>
    <x v="7"/>
    <n v="28.5"/>
    <x v="1"/>
  </r>
  <r>
    <x v="67"/>
    <x v="7"/>
    <n v="28.774999999999999"/>
    <x v="1"/>
  </r>
  <r>
    <x v="68"/>
    <x v="7"/>
    <n v="29.175000000000001"/>
    <x v="1"/>
  </r>
  <r>
    <x v="69"/>
    <x v="7"/>
    <n v="29.524999999999999"/>
    <x v="1"/>
  </r>
  <r>
    <x v="70"/>
    <x v="7"/>
    <n v="30.3"/>
    <x v="1"/>
  </r>
  <r>
    <x v="71"/>
    <x v="7"/>
    <n v="31.099999999999898"/>
    <x v="1"/>
  </r>
  <r>
    <x v="72"/>
    <x v="7"/>
    <n v="32.35"/>
    <x v="1"/>
  </r>
  <r>
    <x v="73"/>
    <x v="7"/>
    <n v="34.450000000000003"/>
    <x v="1"/>
  </r>
  <r>
    <x v="74"/>
    <x v="7"/>
    <n v="36.274999999999999"/>
    <x v="1"/>
  </r>
  <r>
    <x v="75"/>
    <x v="7"/>
    <n v="37.625"/>
    <x v="1"/>
  </r>
  <r>
    <x v="76"/>
    <x v="7"/>
    <n v="38.924999999999997"/>
    <x v="1"/>
  </r>
  <r>
    <x v="77"/>
    <x v="7"/>
    <n v="40.975000000000001"/>
    <x v="1"/>
  </r>
  <r>
    <x v="78"/>
    <x v="7"/>
    <n v="45.55"/>
    <x v="1"/>
  </r>
  <r>
    <x v="79"/>
    <x v="7"/>
    <n v="51.099999999999902"/>
    <x v="1"/>
  </r>
  <r>
    <x v="80"/>
    <x v="7"/>
    <n v="54.974999999999902"/>
    <x v="1"/>
  </r>
  <r>
    <x v="81"/>
    <x v="7"/>
    <n v="58.95"/>
    <x v="1"/>
  </r>
  <r>
    <x v="82"/>
    <x v="7"/>
    <n v="65.116666666666603"/>
    <x v="1"/>
  </r>
  <r>
    <x v="83"/>
    <x v="7"/>
    <n v="73.8333333333333"/>
    <x v="1"/>
  </r>
  <r>
    <x v="84"/>
    <x v="7"/>
    <n v="83.0833333333333"/>
    <x v="1"/>
  </r>
  <r>
    <x v="85"/>
    <x v="7"/>
    <n v="91.366666666666603"/>
    <x v="1"/>
  </r>
  <r>
    <x v="86"/>
    <x v="7"/>
    <n v="97.55"/>
    <x v="1"/>
  </r>
  <r>
    <x v="87"/>
    <x v="7"/>
    <n v="99.983333333333306"/>
    <x v="1"/>
  </r>
  <r>
    <x v="88"/>
    <x v="7"/>
    <n v="102.85"/>
    <x v="1"/>
  </r>
  <r>
    <x v="89"/>
    <x v="7"/>
    <n v="104.916666666666"/>
    <x v="1"/>
  </r>
  <r>
    <x v="90"/>
    <x v="7"/>
    <n v="103.833333333333"/>
    <x v="1"/>
  </r>
  <r>
    <x v="97"/>
    <x v="7"/>
    <n v="106.649999999999"/>
    <x v="1"/>
  </r>
  <r>
    <x v="98"/>
    <x v="7"/>
    <n v="109.716666666666"/>
    <x v="1"/>
  </r>
  <r>
    <x v="99"/>
    <x v="7"/>
    <n v="114.266666666666"/>
    <x v="1"/>
  </r>
  <r>
    <x v="100"/>
    <x v="7"/>
    <n v="120.86666666666601"/>
    <x v="1"/>
  </r>
  <r>
    <x v="101"/>
    <x v="7"/>
    <n v="125.3"/>
    <x v="1"/>
  </r>
  <r>
    <x v="102"/>
    <x v="7"/>
    <n v="129.183333333333"/>
    <x v="1"/>
  </r>
  <r>
    <x v="103"/>
    <x v="7"/>
    <n v="133.75"/>
    <x v="1"/>
  </r>
  <r>
    <x v="104"/>
    <x v="7"/>
    <n v="137.916666666666"/>
    <x v="1"/>
  </r>
  <r>
    <x v="105"/>
    <x v="7"/>
    <n v="139.96666666666599"/>
    <x v="1"/>
  </r>
  <r>
    <x v="106"/>
    <x v="7"/>
    <n v="142.833333333333"/>
    <x v="1"/>
  </r>
  <r>
    <x v="91"/>
    <x v="7"/>
    <n v="145.46666666666599"/>
    <x v="1"/>
  </r>
  <r>
    <x v="92"/>
    <x v="7"/>
    <n v="146.80000000000001"/>
    <x v="1"/>
  </r>
  <r>
    <x v="93"/>
    <x v="7"/>
    <n v="148.933333333333"/>
    <x v="1"/>
  </r>
  <r>
    <x v="94"/>
    <x v="7"/>
    <n v="154.44999999999999"/>
    <x v="1"/>
  </r>
  <r>
    <x v="0"/>
    <x v="7"/>
    <n v="158.80000000000001"/>
    <x v="1"/>
  </r>
  <r>
    <x v="1"/>
    <x v="7"/>
    <n v="159.36666666666599"/>
    <x v="1"/>
  </r>
  <r>
    <x v="2"/>
    <x v="7"/>
    <n v="163.88333333333301"/>
    <x v="1"/>
  </r>
  <r>
    <x v="3"/>
    <x v="7"/>
    <n v="169.73333333333301"/>
    <x v="1"/>
  </r>
  <r>
    <x v="4"/>
    <x v="7"/>
    <n v="175.94999999999899"/>
    <x v="1"/>
  </r>
  <r>
    <x v="5"/>
    <x v="7"/>
    <n v="180.71666666666599"/>
    <x v="1"/>
  </r>
  <r>
    <x v="6"/>
    <x v="7"/>
    <n v="184.13233333333301"/>
    <x v="1"/>
  </r>
  <r>
    <x v="7"/>
    <x v="7"/>
    <n v="189.956666666666"/>
    <x v="1"/>
  </r>
  <r>
    <x v="8"/>
    <x v="7"/>
    <n v="190.704166666666"/>
    <x v="1"/>
  </r>
  <r>
    <x v="9"/>
    <x v="7"/>
    <n v="194.32016666666601"/>
    <x v="1"/>
  </r>
  <r>
    <x v="10"/>
    <x v="7"/>
    <n v="200.746166666666"/>
    <x v="1"/>
  </r>
  <r>
    <x v="11"/>
    <x v="7"/>
    <n v="204.29716666666599"/>
    <x v="1"/>
  </r>
  <r>
    <x v="12"/>
    <x v="7"/>
    <n v="207.88016666666601"/>
    <x v="1"/>
  </r>
  <r>
    <x v="13"/>
    <x v="7"/>
    <n v="213.464"/>
    <x v="1"/>
  </r>
  <r>
    <x v="14"/>
    <x v="7"/>
    <n v="213.12916666666601"/>
    <x v="1"/>
  </r>
  <r>
    <x v="15"/>
    <x v="7"/>
    <n v="216.64383333333299"/>
    <x v="1"/>
  </r>
  <r>
    <x v="16"/>
    <x v="7"/>
    <n v="220.959"/>
    <x v="1"/>
  </r>
  <r>
    <x v="17"/>
    <x v="7"/>
    <n v="226.35900000000001"/>
    <x v="1"/>
  </r>
  <r>
    <x v="18"/>
    <x v="7"/>
    <n v="228.935"/>
    <x v="1"/>
  </r>
  <r>
    <x v="19"/>
    <x v="7"/>
    <n v="229.11383333333299"/>
    <x v="1"/>
  </r>
  <r>
    <x v="20"/>
    <x v="7"/>
    <n v="238.66419999999999"/>
    <x v="1"/>
  </r>
  <r>
    <x v="94"/>
    <x v="8"/>
    <n v="171.54999999999899"/>
    <x v="1"/>
  </r>
  <r>
    <x v="0"/>
    <x v="8"/>
    <n v="177.31666666666601"/>
    <x v="1"/>
  </r>
  <r>
    <x v="1"/>
    <x v="8"/>
    <n v="182.23333333333301"/>
    <x v="1"/>
  </r>
  <r>
    <x v="2"/>
    <x v="8"/>
    <n v="186.958333333333"/>
    <x v="1"/>
  </r>
  <r>
    <x v="3"/>
    <x v="8"/>
    <n v="193.2"/>
    <x v="1"/>
  </r>
  <r>
    <x v="4"/>
    <x v="8"/>
    <n v="201.833333333333"/>
    <x v="1"/>
  </r>
  <r>
    <x v="5"/>
    <x v="8"/>
    <n v="210.44166666666601"/>
    <x v="1"/>
  </r>
  <r>
    <x v="6"/>
    <x v="8"/>
    <n v="217.33758333333299"/>
    <x v="1"/>
  </r>
  <r>
    <x v="7"/>
    <x v="8"/>
    <n v="225.007583333333"/>
    <x v="1"/>
  </r>
  <r>
    <x v="8"/>
    <x v="8"/>
    <n v="223.21849999999901"/>
    <x v="1"/>
  </r>
  <r>
    <x v="9"/>
    <x v="8"/>
    <n v="225.894166666666"/>
    <x v="1"/>
  </r>
  <r>
    <x v="10"/>
    <x v="8"/>
    <n v="231.92841666666601"/>
    <x v="1"/>
  </r>
  <r>
    <x v="11"/>
    <x v="8"/>
    <n v="236.647666666666"/>
    <x v="1"/>
  </r>
  <r>
    <x v="12"/>
    <x v="8"/>
    <n v="239.20699999999999"/>
    <x v="1"/>
  </r>
  <r>
    <x v="13"/>
    <x v="8"/>
    <n v="242.43408333333301"/>
    <x v="1"/>
  </r>
  <r>
    <x v="14"/>
    <x v="8"/>
    <n v="244.63208333333299"/>
    <x v="1"/>
  </r>
  <r>
    <x v="15"/>
    <x v="8"/>
    <n v="249.24608333333299"/>
    <x v="1"/>
  </r>
  <r>
    <x v="16"/>
    <x v="8"/>
    <n v="256.21024999999997"/>
    <x v="1"/>
  </r>
  <r>
    <x v="17"/>
    <x v="8"/>
    <n v="265.96224999999998"/>
    <x v="1"/>
  </r>
  <r>
    <x v="18"/>
    <x v="8"/>
    <n v="274.11441666666599"/>
    <x v="1"/>
  </r>
  <r>
    <x v="19"/>
    <x v="8"/>
    <n v="278.56725"/>
    <x v="1"/>
  </r>
  <r>
    <x v="20"/>
    <x v="8"/>
    <n v="286.80566666666601"/>
    <x v="1"/>
  </r>
  <r>
    <x v="81"/>
    <x v="9"/>
    <n v="62"/>
    <x v="1"/>
  </r>
  <r>
    <x v="82"/>
    <x v="9"/>
    <n v="64.5833333333333"/>
    <x v="1"/>
  </r>
  <r>
    <x v="83"/>
    <x v="9"/>
    <n v="70.849999999999994"/>
    <x v="1"/>
  </r>
  <r>
    <x v="84"/>
    <x v="9"/>
    <n v="80.8"/>
    <x v="1"/>
  </r>
  <r>
    <x v="85"/>
    <x v="9"/>
    <n v="90"/>
    <x v="1"/>
  </r>
  <r>
    <x v="86"/>
    <x v="9"/>
    <n v="96.566666666666606"/>
    <x v="1"/>
  </r>
  <r>
    <x v="87"/>
    <x v="9"/>
    <n v="99.683333333333294"/>
    <x v="1"/>
  </r>
  <r>
    <x v="88"/>
    <x v="9"/>
    <n v="103.416666666666"/>
    <x v="1"/>
  </r>
  <r>
    <x v="89"/>
    <x v="9"/>
    <n v="106.333333333333"/>
    <x v="1"/>
  </r>
  <r>
    <x v="90"/>
    <x v="9"/>
    <n v="107.883333333333"/>
    <x v="1"/>
  </r>
  <r>
    <x v="97"/>
    <x v="9"/>
    <n v="111.666666666666"/>
    <x v="1"/>
  </r>
  <r>
    <x v="98"/>
    <x v="9"/>
    <n v="116.61666666666601"/>
    <x v="1"/>
  </r>
  <r>
    <x v="99"/>
    <x v="9"/>
    <n v="121.36666666666601"/>
    <x v="1"/>
  </r>
  <r>
    <x v="100"/>
    <x v="9"/>
    <n v="127.683333333333"/>
    <x v="1"/>
  </r>
  <r>
    <x v="101"/>
    <x v="9"/>
    <n v="132.183333333333"/>
    <x v="1"/>
  </r>
  <r>
    <x v="102"/>
    <x v="9"/>
    <n v="134.36666666666599"/>
    <x v="1"/>
  </r>
  <r>
    <x v="103"/>
    <x v="9"/>
    <n v="139"/>
    <x v="1"/>
  </r>
  <r>
    <x v="104"/>
    <x v="9"/>
    <n v="143.36666666666599"/>
    <x v="1"/>
  </r>
  <r>
    <x v="105"/>
    <x v="9"/>
    <n v="148.666666666666"/>
    <x v="1"/>
  </r>
  <r>
    <x v="106"/>
    <x v="9"/>
    <n v="153.4"/>
    <x v="1"/>
  </r>
  <r>
    <x v="91"/>
    <x v="9"/>
    <n v="158.52857142857101"/>
    <x v="1"/>
  </r>
  <r>
    <x v="92"/>
    <x v="9"/>
    <n v="160.6"/>
    <x v="1"/>
  </r>
  <r>
    <x v="93"/>
    <x v="9"/>
    <n v="162.6"/>
    <x v="1"/>
  </r>
  <r>
    <x v="94"/>
    <x v="9"/>
    <n v="168.04999999999899"/>
    <x v="1"/>
  </r>
  <r>
    <x v="0"/>
    <x v="9"/>
    <n v="173.166666666666"/>
    <x v="1"/>
  </r>
  <r>
    <x v="1"/>
    <x v="9"/>
    <n v="175.75"/>
    <x v="1"/>
  </r>
  <r>
    <x v="2"/>
    <x v="9"/>
    <n v="180.73333333333301"/>
    <x v="1"/>
  </r>
  <r>
    <x v="3"/>
    <x v="9"/>
    <n v="185.85"/>
    <x v="1"/>
  </r>
  <r>
    <x v="4"/>
    <x v="9"/>
    <n v="194.7"/>
    <x v="1"/>
  </r>
  <r>
    <x v="5"/>
    <x v="9"/>
    <n v="204.266666666666"/>
    <x v="1"/>
  </r>
  <r>
    <x v="6"/>
    <x v="9"/>
    <n v="212.886333333333"/>
    <x v="1"/>
  </r>
  <r>
    <x v="7"/>
    <x v="9"/>
    <n v="222.1635"/>
    <x v="1"/>
  </r>
  <r>
    <x v="8"/>
    <x v="9"/>
    <n v="221.579833333333"/>
    <x v="1"/>
  </r>
  <r>
    <x v="9"/>
    <x v="9"/>
    <n v="223.14349999999999"/>
    <x v="1"/>
  </r>
  <r>
    <x v="10"/>
    <x v="9"/>
    <n v="231.139166666666"/>
    <x v="1"/>
  </r>
  <r>
    <x v="11"/>
    <x v="9"/>
    <n v="235.34249999999901"/>
    <x v="1"/>
  </r>
  <r>
    <x v="12"/>
    <x v="9"/>
    <n v="238.362666666666"/>
    <x v="1"/>
  </r>
  <r>
    <x v="13"/>
    <x v="9"/>
    <n v="243.28316666666601"/>
    <x v="1"/>
  </r>
  <r>
    <x v="14"/>
    <x v="9"/>
    <n v="245.74283333333301"/>
    <x v="1"/>
  </r>
  <r>
    <x v="15"/>
    <x v="9"/>
    <n v="250.256333333333"/>
    <x v="1"/>
  </r>
  <r>
    <x v="16"/>
    <x v="9"/>
    <n v="256.72066666666598"/>
    <x v="1"/>
  </r>
  <r>
    <x v="17"/>
    <x v="9"/>
    <n v="265.62200000000001"/>
    <x v="1"/>
  </r>
  <r>
    <x v="18"/>
    <x v="9"/>
    <n v="270.07249999999999"/>
    <x v="1"/>
  </r>
  <r>
    <x v="19"/>
    <x v="9"/>
    <n v="272.36349999999999"/>
    <x v="1"/>
  </r>
  <r>
    <x v="20"/>
    <x v="9"/>
    <n v="283.2602"/>
    <x v="1"/>
  </r>
  <r>
    <x v="88"/>
    <x v="10"/>
    <n v="103.1"/>
    <x v="1"/>
  </r>
  <r>
    <x v="89"/>
    <x v="10"/>
    <n v="107"/>
    <x v="1"/>
  </r>
  <r>
    <x v="90"/>
    <x v="10"/>
    <n v="108.4"/>
    <x v="1"/>
  </r>
  <r>
    <x v="97"/>
    <x v="10"/>
    <n v="111.6"/>
    <x v="1"/>
  </r>
  <r>
    <x v="98"/>
    <x v="10"/>
    <n v="117.2"/>
    <x v="1"/>
  </r>
  <r>
    <x v="99"/>
    <x v="10"/>
    <n v="122"/>
    <x v="1"/>
  </r>
  <r>
    <x v="100"/>
    <x v="10"/>
    <n v="127"/>
    <x v="1"/>
  </r>
  <r>
    <x v="101"/>
    <x v="10"/>
    <n v="130.4"/>
    <x v="1"/>
  </r>
  <r>
    <x v="102"/>
    <x v="10"/>
    <n v="135"/>
    <x v="1"/>
  </r>
  <r>
    <x v="103"/>
    <x v="10"/>
    <n v="139.19999999999999"/>
    <x v="1"/>
  </r>
  <r>
    <x v="104"/>
    <x v="10"/>
    <n v="143.6"/>
    <x v="1"/>
  </r>
  <r>
    <x v="105"/>
    <x v="10"/>
    <n v="147"/>
    <x v="1"/>
  </r>
  <r>
    <x v="106"/>
    <x v="10"/>
    <n v="151.9"/>
    <x v="1"/>
  </r>
  <r>
    <x v="91"/>
    <x v="10"/>
    <n v="155.4"/>
    <x v="1"/>
  </r>
  <r>
    <x v="92"/>
    <x v="10"/>
    <n v="158.30000000000001"/>
    <x v="1"/>
  </r>
  <r>
    <x v="93"/>
    <x v="10"/>
    <n v="163.30000000000001"/>
    <x v="1"/>
  </r>
  <r>
    <x v="94"/>
    <x v="10"/>
    <n v="170.1"/>
    <x v="1"/>
  </r>
  <r>
    <x v="0"/>
    <x v="10"/>
    <n v="176.5"/>
    <x v="1"/>
  </r>
  <r>
    <x v="1"/>
    <x v="10"/>
    <n v="179.6"/>
    <x v="1"/>
  </r>
  <r>
    <x v="2"/>
    <x v="10"/>
    <n v="182.7"/>
    <x v="1"/>
  </r>
  <r>
    <x v="3"/>
    <x v="10"/>
    <n v="187.9"/>
    <x v="1"/>
  </r>
  <r>
    <x v="4"/>
    <x v="10"/>
    <n v="193.1"/>
    <x v="1"/>
  </r>
  <r>
    <x v="5"/>
    <x v="10"/>
    <n v="196.2"/>
    <x v="1"/>
  </r>
  <r>
    <x v="6"/>
    <x v="10"/>
    <n v="201.24700000000001"/>
    <x v="1"/>
  </r>
  <r>
    <x v="7"/>
    <x v="10"/>
    <n v="208.958"/>
    <x v="1"/>
  </r>
  <r>
    <x v="8"/>
    <x v="10"/>
    <n v="207.88900000000001"/>
    <x v="1"/>
  </r>
  <r>
    <x v="9"/>
    <x v="10"/>
    <n v="211.72800000000001"/>
    <x v="1"/>
  </r>
  <r>
    <x v="10"/>
    <x v="10"/>
    <n v="219.339"/>
    <x v="1"/>
  </r>
  <r>
    <x v="11"/>
    <x v="10"/>
    <n v="224.459"/>
    <x v="1"/>
  </r>
  <r>
    <x v="12"/>
    <x v="10"/>
    <n v="228.81100000000001"/>
    <x v="1"/>
  </r>
  <r>
    <x v="13"/>
    <x v="10"/>
    <n v="232.01300000000001"/>
    <x v="1"/>
  </r>
  <r>
    <x v="14"/>
    <x v="10"/>
    <n v="230.56700000000001"/>
    <x v="1"/>
  </r>
  <r>
    <x v="15"/>
    <x v="10"/>
    <n v="234.14500000000001"/>
    <x v="1"/>
  </r>
  <r>
    <x v="16"/>
    <x v="10"/>
    <n v="239.239"/>
    <x v="1"/>
  </r>
  <r>
    <x v="17"/>
    <x v="10"/>
    <n v="244.96899999999999"/>
    <x v="1"/>
  </r>
  <r>
    <x v="18"/>
    <x v="10"/>
    <n v="250.10599999999999"/>
    <x v="1"/>
  </r>
  <r>
    <x v="19"/>
    <x v="10"/>
    <n v="252.99700000000001"/>
    <x v="1"/>
  </r>
  <r>
    <x v="95"/>
    <x v="11"/>
    <n v="10.1"/>
    <x v="1"/>
  </r>
  <r>
    <x v="96"/>
    <x v="11"/>
    <n v="11.3"/>
    <x v="1"/>
  </r>
  <r>
    <x v="21"/>
    <x v="11"/>
    <n v="13.8"/>
    <x v="1"/>
  </r>
  <r>
    <x v="22"/>
    <x v="11"/>
    <n v="16.8"/>
    <x v="1"/>
  </r>
  <r>
    <x v="23"/>
    <x v="11"/>
    <n v="18.2"/>
    <x v="1"/>
  </r>
  <r>
    <x v="24"/>
    <x v="11"/>
    <n v="20.2"/>
    <x v="1"/>
  </r>
  <r>
    <x v="25"/>
    <x v="11"/>
    <n v="17.8666666666666"/>
    <x v="1"/>
  </r>
  <r>
    <x v="26"/>
    <x v="11"/>
    <n v="17.2"/>
    <x v="1"/>
  </r>
  <r>
    <x v="27"/>
    <x v="11"/>
    <n v="17.524999999999999"/>
    <x v="1"/>
  </r>
  <r>
    <x v="28"/>
    <x v="11"/>
    <n v="17.474999999999898"/>
    <x v="1"/>
  </r>
  <r>
    <x v="29"/>
    <x v="11"/>
    <n v="18.100000000000001"/>
    <x v="1"/>
  </r>
  <r>
    <x v="30"/>
    <x v="11"/>
    <n v="18.100000000000001"/>
    <x v="1"/>
  </r>
  <r>
    <x v="31"/>
    <x v="11"/>
    <n v="18.05"/>
    <x v="1"/>
  </r>
  <r>
    <x v="32"/>
    <x v="11"/>
    <n v="17.75"/>
    <x v="1"/>
  </r>
  <r>
    <x v="33"/>
    <x v="11"/>
    <n v="17.850000000000001"/>
    <x v="1"/>
  </r>
  <r>
    <x v="34"/>
    <x v="11"/>
    <n v="17.2"/>
    <x v="1"/>
  </r>
  <r>
    <x v="35"/>
    <x v="11"/>
    <n v="15.7"/>
    <x v="1"/>
  </r>
  <r>
    <x v="36"/>
    <x v="11"/>
    <n v="14.45"/>
    <x v="1"/>
  </r>
  <r>
    <x v="37"/>
    <x v="11"/>
    <n v="13.85"/>
    <x v="1"/>
  </r>
  <r>
    <x v="38"/>
    <x v="11"/>
    <n v="14.35"/>
    <x v="1"/>
  </r>
  <r>
    <x v="39"/>
    <x v="11"/>
    <n v="14.3666666666666"/>
    <x v="1"/>
  </r>
  <r>
    <x v="40"/>
    <x v="11"/>
    <n v="14.54"/>
    <x v="1"/>
  </r>
  <r>
    <x v="41"/>
    <x v="11"/>
    <n v="14.95"/>
    <x v="1"/>
  </r>
  <r>
    <x v="42"/>
    <x v="11"/>
    <n v="14.55"/>
    <x v="1"/>
  </r>
  <r>
    <x v="43"/>
    <x v="11"/>
    <n v="14.55"/>
    <x v="1"/>
  </r>
  <r>
    <x v="44"/>
    <x v="11"/>
    <n v="14.7"/>
    <x v="1"/>
  </r>
  <r>
    <x v="45"/>
    <x v="11"/>
    <n v="15.25"/>
    <x v="1"/>
  </r>
  <r>
    <x v="46"/>
    <x v="11"/>
    <n v="16.716666666666601"/>
    <x v="1"/>
  </r>
  <r>
    <x v="47"/>
    <x v="11"/>
    <n v="17.966666666666601"/>
    <x v="1"/>
  </r>
  <r>
    <x v="48"/>
    <x v="11"/>
    <n v="18.399999999999999"/>
    <x v="1"/>
  </r>
  <r>
    <x v="49"/>
    <x v="11"/>
    <n v="18.824999999999999"/>
    <x v="1"/>
  </r>
  <r>
    <x v="50"/>
    <x v="11"/>
    <n v="20.683333333333302"/>
    <x v="1"/>
  </r>
  <r>
    <x v="51"/>
    <x v="11"/>
    <n v="23.1666666666666"/>
    <x v="1"/>
  </r>
  <r>
    <x v="52"/>
    <x v="11"/>
    <n v="24.7416666666666"/>
    <x v="1"/>
  </r>
  <r>
    <x v="53"/>
    <x v="11"/>
    <n v="24.466666666666601"/>
    <x v="1"/>
  </r>
  <r>
    <x v="54"/>
    <x v="11"/>
    <n v="24.608333333333299"/>
    <x v="1"/>
  </r>
  <r>
    <x v="55"/>
    <x v="11"/>
    <n v="26.441666666666599"/>
    <x v="1"/>
  </r>
  <r>
    <x v="56"/>
    <x v="11"/>
    <n v="26.899999999999899"/>
    <x v="1"/>
  </r>
  <r>
    <x v="57"/>
    <x v="11"/>
    <n v="27.0416666666666"/>
    <x v="1"/>
  </r>
  <r>
    <x v="58"/>
    <x v="11"/>
    <n v="27.2083333333333"/>
    <x v="1"/>
  </r>
  <r>
    <x v="59"/>
    <x v="11"/>
    <n v="27.0833333333333"/>
    <x v="1"/>
  </r>
  <r>
    <x v="60"/>
    <x v="11"/>
    <n v="27.483333333333299"/>
    <x v="1"/>
  </r>
  <r>
    <x v="61"/>
    <x v="11"/>
    <n v="28.358333333333299"/>
    <x v="1"/>
  </r>
  <r>
    <x v="62"/>
    <x v="11"/>
    <n v="29.2083333333333"/>
    <x v="1"/>
  </r>
  <r>
    <x v="63"/>
    <x v="11"/>
    <n v="29.649999999999899"/>
    <x v="1"/>
  </r>
  <r>
    <x v="64"/>
    <x v="11"/>
    <n v="30.191666666666599"/>
    <x v="1"/>
  </r>
  <r>
    <x v="65"/>
    <x v="11"/>
    <n v="30.4583333333333"/>
    <x v="1"/>
  </r>
  <r>
    <x v="66"/>
    <x v="11"/>
    <n v="30.925000000000001"/>
    <x v="1"/>
  </r>
  <r>
    <x v="67"/>
    <x v="11"/>
    <n v="31.6"/>
    <x v="1"/>
  </r>
  <r>
    <x v="68"/>
    <x v="11"/>
    <n v="32.091666666666598"/>
    <x v="1"/>
  </r>
  <r>
    <x v="69"/>
    <x v="11"/>
    <n v="32.608333333333299"/>
    <x v="1"/>
  </r>
  <r>
    <x v="70"/>
    <x v="11"/>
    <n v="33.7083333333333"/>
    <x v="1"/>
  </r>
  <r>
    <x v="71"/>
    <x v="11"/>
    <n v="34.5833333333333"/>
    <x v="1"/>
  </r>
  <r>
    <x v="72"/>
    <x v="11"/>
    <n v="36.075000000000003"/>
    <x v="1"/>
  </r>
  <r>
    <x v="73"/>
    <x v="11"/>
    <n v="38.308333333333302"/>
    <x v="1"/>
  </r>
  <r>
    <x v="74"/>
    <x v="11"/>
    <n v="41.149999999999899"/>
    <x v="1"/>
  </r>
  <r>
    <x v="75"/>
    <x v="11"/>
    <n v="43.533333333333303"/>
    <x v="1"/>
  </r>
  <r>
    <x v="76"/>
    <x v="11"/>
    <n v="45.45"/>
    <x v="1"/>
  </r>
  <r>
    <x v="77"/>
    <x v="11"/>
    <n v="48.341666666666598"/>
    <x v="1"/>
  </r>
  <r>
    <x v="78"/>
    <x v="11"/>
    <n v="53.5416666666666"/>
    <x v="1"/>
  </r>
  <r>
    <x v="79"/>
    <x v="11"/>
    <n v="57.608333333333299"/>
    <x v="1"/>
  </r>
  <r>
    <x v="80"/>
    <x v="11"/>
    <n v="60.991666666666603"/>
    <x v="1"/>
  </r>
  <r>
    <x v="81"/>
    <x v="11"/>
    <n v="64.1666666666666"/>
    <x v="1"/>
  </r>
  <r>
    <x v="82"/>
    <x v="11"/>
    <n v="67.849999999999994"/>
    <x v="1"/>
  </r>
  <r>
    <x v="83"/>
    <x v="11"/>
    <n v="73.724999999999994"/>
    <x v="1"/>
  </r>
  <r>
    <x v="84"/>
    <x v="11"/>
    <n v="82.05"/>
    <x v="1"/>
  </r>
  <r>
    <x v="85"/>
    <x v="11"/>
    <n v="90.124999999999901"/>
    <x v="1"/>
  </r>
  <r>
    <x v="86"/>
    <x v="11"/>
    <n v="95.3333333333333"/>
    <x v="1"/>
  </r>
  <r>
    <x v="87"/>
    <x v="11"/>
    <n v="99.8333333333333"/>
    <x v="1"/>
  </r>
  <r>
    <x v="88"/>
    <x v="11"/>
    <n v="104.833333333333"/>
    <x v="1"/>
  </r>
  <r>
    <x v="89"/>
    <x v="11"/>
    <n v="108.708333333333"/>
    <x v="1"/>
  </r>
  <r>
    <x v="90"/>
    <x v="11"/>
    <n v="112.274999999999"/>
    <x v="1"/>
  </r>
  <r>
    <x v="97"/>
    <x v="11"/>
    <n v="117.94999999999899"/>
    <x v="1"/>
  </r>
  <r>
    <x v="98"/>
    <x v="11"/>
    <n v="123.683333333333"/>
    <x v="1"/>
  </r>
  <r>
    <x v="99"/>
    <x v="11"/>
    <n v="130.558333333333"/>
    <x v="1"/>
  </r>
  <r>
    <x v="100"/>
    <x v="11"/>
    <n v="138.541666666666"/>
    <x v="1"/>
  </r>
  <r>
    <x v="101"/>
    <x v="11"/>
    <n v="144.80000000000001"/>
    <x v="1"/>
  </r>
  <r>
    <x v="102"/>
    <x v="11"/>
    <n v="150.02500000000001"/>
    <x v="1"/>
  </r>
  <r>
    <x v="103"/>
    <x v="11"/>
    <n v="154.50833333333301"/>
    <x v="1"/>
  </r>
  <r>
    <x v="104"/>
    <x v="11"/>
    <n v="158.183333333333"/>
    <x v="1"/>
  </r>
  <r>
    <x v="105"/>
    <x v="11"/>
    <n v="162.15833333333299"/>
    <x v="1"/>
  </r>
  <r>
    <x v="106"/>
    <x v="11"/>
    <n v="166.92500000000001"/>
    <x v="1"/>
  </r>
  <r>
    <x v="91"/>
    <x v="11"/>
    <n v="170.81666666666601"/>
    <x v="1"/>
  </r>
  <r>
    <x v="92"/>
    <x v="11"/>
    <n v="173.60833333333301"/>
    <x v="1"/>
  </r>
  <r>
    <x v="93"/>
    <x v="11"/>
    <n v="176.98333333333301"/>
    <x v="1"/>
  </r>
  <r>
    <x v="94"/>
    <x v="11"/>
    <n v="182.48333333333301"/>
    <x v="1"/>
  </r>
  <r>
    <x v="0"/>
    <x v="11"/>
    <n v="187.13333333333301"/>
    <x v="1"/>
  </r>
  <r>
    <x v="1"/>
    <x v="11"/>
    <n v="191.89999999999901"/>
    <x v="1"/>
  </r>
  <r>
    <x v="2"/>
    <x v="11"/>
    <n v="197.791666666666"/>
    <x v="1"/>
  </r>
  <r>
    <x v="3"/>
    <x v="11"/>
    <n v="204.766666666666"/>
    <x v="1"/>
  </r>
  <r>
    <x v="4"/>
    <x v="11"/>
    <n v="212.708333333333"/>
    <x v="1"/>
  </r>
  <r>
    <x v="5"/>
    <x v="11"/>
    <n v="220.74166666666599"/>
    <x v="1"/>
  </r>
  <r>
    <x v="6"/>
    <x v="11"/>
    <n v="226.94008333333301"/>
    <x v="1"/>
  </r>
  <r>
    <x v="7"/>
    <x v="11"/>
    <n v="235.78241666666599"/>
    <x v="1"/>
  </r>
  <r>
    <x v="8"/>
    <x v="11"/>
    <n v="236.82458333333301"/>
    <x v="1"/>
  </r>
  <r>
    <x v="9"/>
    <x v="11"/>
    <n v="240.86416666666599"/>
    <x v="1"/>
  </r>
  <r>
    <x v="10"/>
    <x v="11"/>
    <n v="247.71758333333301"/>
    <x v="1"/>
  </r>
  <r>
    <x v="11"/>
    <x v="11"/>
    <n v="252.588333333333"/>
    <x v="1"/>
  </r>
  <r>
    <x v="12"/>
    <x v="11"/>
    <n v="256.83308333333298"/>
    <x v="1"/>
  </r>
  <r>
    <x v="13"/>
    <x v="11"/>
    <n v="260.22958333333298"/>
    <x v="1"/>
  </r>
  <r>
    <x v="14"/>
    <x v="11"/>
    <n v="260.55816666666601"/>
    <x v="1"/>
  </r>
  <r>
    <x v="15"/>
    <x v="11"/>
    <n v="263.36491666666598"/>
    <x v="1"/>
  </r>
  <r>
    <x v="16"/>
    <x v="11"/>
    <n v="268.52041666666599"/>
    <x v="1"/>
  </r>
  <r>
    <x v="17"/>
    <x v="11"/>
    <n v="273.64049999999997"/>
    <x v="1"/>
  </r>
  <r>
    <x v="18"/>
    <x v="11"/>
    <n v="278.16416666666601"/>
    <x v="1"/>
  </r>
  <r>
    <x v="19"/>
    <x v="11"/>
    <n v="282.91958333333298"/>
    <x v="1"/>
  </r>
  <r>
    <x v="20"/>
    <x v="11"/>
    <n v="291.32760000000002"/>
    <x v="1"/>
  </r>
  <r>
    <x v="95"/>
    <x v="12"/>
    <n v="10.3"/>
    <x v="1"/>
  </r>
  <r>
    <x v="96"/>
    <x v="12"/>
    <n v="11.6"/>
    <x v="1"/>
  </r>
  <r>
    <x v="21"/>
    <x v="12"/>
    <n v="14.1"/>
    <x v="1"/>
  </r>
  <r>
    <x v="22"/>
    <x v="12"/>
    <n v="17"/>
    <x v="1"/>
  </r>
  <r>
    <x v="23"/>
    <x v="12"/>
    <n v="18.350000000000001"/>
    <x v="1"/>
  </r>
  <r>
    <x v="24"/>
    <x v="12"/>
    <n v="20.6"/>
    <x v="1"/>
  </r>
  <r>
    <x v="25"/>
    <x v="12"/>
    <n v="17.899999999999999"/>
    <x v="1"/>
  </r>
  <r>
    <x v="26"/>
    <x v="12"/>
    <n v="17.2"/>
    <x v="1"/>
  </r>
  <r>
    <x v="27"/>
    <x v="12"/>
    <n v="17.625"/>
    <x v="1"/>
  </r>
  <r>
    <x v="28"/>
    <x v="12"/>
    <n v="17.725000000000001"/>
    <x v="1"/>
  </r>
  <r>
    <x v="29"/>
    <x v="12"/>
    <n v="18.649999999999999"/>
    <x v="1"/>
  </r>
  <r>
    <x v="30"/>
    <x v="12"/>
    <n v="18.75"/>
    <x v="1"/>
  </r>
  <r>
    <x v="31"/>
    <x v="12"/>
    <n v="18.399999999999999"/>
    <x v="1"/>
  </r>
  <r>
    <x v="32"/>
    <x v="12"/>
    <n v="17.95"/>
    <x v="1"/>
  </r>
  <r>
    <x v="33"/>
    <x v="12"/>
    <n v="17.850000000000001"/>
    <x v="1"/>
  </r>
  <r>
    <x v="34"/>
    <x v="12"/>
    <n v="17.149999999999999"/>
    <x v="1"/>
  </r>
  <r>
    <x v="35"/>
    <x v="12"/>
    <n v="15.6"/>
    <x v="1"/>
  </r>
  <r>
    <x v="36"/>
    <x v="12"/>
    <n v="13.85"/>
    <x v="1"/>
  </r>
  <r>
    <x v="37"/>
    <x v="12"/>
    <n v="13.5"/>
    <x v="1"/>
  </r>
  <r>
    <x v="38"/>
    <x v="12"/>
    <n v="14.149999999999901"/>
    <x v="1"/>
  </r>
  <r>
    <x v="39"/>
    <x v="12"/>
    <n v="14.2666666666666"/>
    <x v="1"/>
  </r>
  <r>
    <x v="40"/>
    <x v="12"/>
    <n v="14.52"/>
    <x v="1"/>
  </r>
  <r>
    <x v="41"/>
    <x v="12"/>
    <n v="14.875"/>
    <x v="1"/>
  </r>
  <r>
    <x v="42"/>
    <x v="12"/>
    <n v="14.5"/>
    <x v="1"/>
  </r>
  <r>
    <x v="43"/>
    <x v="12"/>
    <n v="14.3"/>
    <x v="1"/>
  </r>
  <r>
    <x v="44"/>
    <x v="12"/>
    <n v="14.3333333333333"/>
    <x v="1"/>
  </r>
  <r>
    <x v="45"/>
    <x v="12"/>
    <n v="15.0416666666666"/>
    <x v="1"/>
  </r>
  <r>
    <x v="46"/>
    <x v="12"/>
    <n v="16.733333333333299"/>
    <x v="1"/>
  </r>
  <r>
    <x v="47"/>
    <x v="12"/>
    <n v="17.8"/>
    <x v="1"/>
  </r>
  <r>
    <x v="48"/>
    <x v="12"/>
    <n v="18.0416666666666"/>
    <x v="1"/>
  </r>
  <r>
    <x v="49"/>
    <x v="12"/>
    <n v="18.524999999999999"/>
    <x v="1"/>
  </r>
  <r>
    <x v="50"/>
    <x v="12"/>
    <n v="20.108333333333299"/>
    <x v="1"/>
  </r>
  <r>
    <x v="51"/>
    <x v="12"/>
    <n v="23.008333333333301"/>
    <x v="1"/>
  </r>
  <r>
    <x v="52"/>
    <x v="12"/>
    <n v="24.8333333333333"/>
    <x v="1"/>
  </r>
  <r>
    <x v="53"/>
    <x v="12"/>
    <n v="24.5416666666666"/>
    <x v="1"/>
  </r>
  <r>
    <x v="54"/>
    <x v="12"/>
    <n v="24.691666666666599"/>
    <x v="1"/>
  </r>
  <r>
    <x v="55"/>
    <x v="12"/>
    <n v="26.974999999999898"/>
    <x v="1"/>
  </r>
  <r>
    <x v="56"/>
    <x v="12"/>
    <n v="27.4916666666666"/>
    <x v="1"/>
  </r>
  <r>
    <x v="57"/>
    <x v="12"/>
    <n v="27.625"/>
    <x v="1"/>
  </r>
  <r>
    <x v="58"/>
    <x v="12"/>
    <n v="27.908333333333299"/>
    <x v="1"/>
  </r>
  <r>
    <x v="59"/>
    <x v="12"/>
    <n v="27.849999999999898"/>
    <x v="1"/>
  </r>
  <r>
    <x v="60"/>
    <x v="12"/>
    <n v="28.233333333333299"/>
    <x v="1"/>
  </r>
  <r>
    <x v="61"/>
    <x v="12"/>
    <n v="29.141666666666602"/>
    <x v="1"/>
  </r>
  <r>
    <x v="62"/>
    <x v="12"/>
    <n v="29.716666666666601"/>
    <x v="1"/>
  </r>
  <r>
    <x v="63"/>
    <x v="12"/>
    <n v="30.05"/>
    <x v="1"/>
  </r>
  <r>
    <x v="64"/>
    <x v="12"/>
    <n v="30.5833333333333"/>
    <x v="1"/>
  </r>
  <r>
    <x v="65"/>
    <x v="12"/>
    <n v="30.925000000000001"/>
    <x v="1"/>
  </r>
  <r>
    <x v="66"/>
    <x v="12"/>
    <n v="31.2"/>
    <x v="1"/>
  </r>
  <r>
    <x v="67"/>
    <x v="12"/>
    <n v="31.758333333333301"/>
    <x v="1"/>
  </r>
  <r>
    <x v="68"/>
    <x v="12"/>
    <n v="32.258333333333297"/>
    <x v="1"/>
  </r>
  <r>
    <x v="69"/>
    <x v="12"/>
    <n v="32.758333333333297"/>
    <x v="1"/>
  </r>
  <r>
    <x v="70"/>
    <x v="12"/>
    <n v="33.700000000000003"/>
    <x v="1"/>
  </r>
  <r>
    <x v="71"/>
    <x v="12"/>
    <n v="34.616666666666603"/>
    <x v="1"/>
  </r>
  <r>
    <x v="72"/>
    <x v="12"/>
    <n v="36.274999999999999"/>
    <x v="1"/>
  </r>
  <r>
    <x v="73"/>
    <x v="12"/>
    <n v="38.200000000000003"/>
    <x v="1"/>
  </r>
  <r>
    <x v="74"/>
    <x v="12"/>
    <n v="40.766666666666602"/>
    <x v="1"/>
  </r>
  <r>
    <x v="75"/>
    <x v="12"/>
    <n v="42.758333333333297"/>
    <x v="1"/>
  </r>
  <r>
    <x v="76"/>
    <x v="12"/>
    <n v="43.941666666666599"/>
    <x v="1"/>
  </r>
  <r>
    <x v="77"/>
    <x v="12"/>
    <n v="46.9"/>
    <x v="1"/>
  </r>
  <r>
    <x v="78"/>
    <x v="12"/>
    <n v="52.466666666666598"/>
    <x v="1"/>
  </r>
  <r>
    <x v="79"/>
    <x v="12"/>
    <n v="56.8333333333333"/>
    <x v="1"/>
  </r>
  <r>
    <x v="80"/>
    <x v="12"/>
    <n v="59.641666666666602"/>
    <x v="1"/>
  </r>
  <r>
    <x v="81"/>
    <x v="12"/>
    <n v="63.533333333333303"/>
    <x v="1"/>
  </r>
  <r>
    <x v="82"/>
    <x v="12"/>
    <n v="67.241666666666603"/>
    <x v="1"/>
  </r>
  <r>
    <x v="83"/>
    <x v="12"/>
    <n v="73.924999999999997"/>
    <x v="1"/>
  </r>
  <r>
    <x v="84"/>
    <x v="12"/>
    <n v="83.575000000000003"/>
    <x v="1"/>
  </r>
  <r>
    <x v="85"/>
    <x v="12"/>
    <n v="92.0833333333333"/>
    <x v="1"/>
  </r>
  <r>
    <x v="86"/>
    <x v="12"/>
    <n v="96.558333333333294"/>
    <x v="1"/>
  </r>
  <r>
    <x v="87"/>
    <x v="12"/>
    <n v="99.375"/>
    <x v="1"/>
  </r>
  <r>
    <x v="88"/>
    <x v="12"/>
    <n v="104.041666666666"/>
    <x v="1"/>
  </r>
  <r>
    <x v="89"/>
    <x v="12"/>
    <n v="108.766666666666"/>
    <x v="1"/>
  </r>
  <r>
    <x v="90"/>
    <x v="12"/>
    <n v="111.466666666666"/>
    <x v="1"/>
  </r>
  <r>
    <x v="97"/>
    <x v="12"/>
    <n v="116.808333333333"/>
    <x v="1"/>
  </r>
  <r>
    <x v="98"/>
    <x v="12"/>
    <n v="122.399999999999"/>
    <x v="1"/>
  </r>
  <r>
    <x v="99"/>
    <x v="12"/>
    <n v="128.30000000000001"/>
    <x v="1"/>
  </r>
  <r>
    <x v="100"/>
    <x v="12"/>
    <n v="135.84166666666599"/>
    <x v="1"/>
  </r>
  <r>
    <x v="101"/>
    <x v="12"/>
    <n v="142.183333333333"/>
    <x v="1"/>
  </r>
  <r>
    <x v="102"/>
    <x v="12"/>
    <n v="146.583333333333"/>
    <x v="1"/>
  </r>
  <r>
    <x v="103"/>
    <x v="12"/>
    <n v="150.23333333333301"/>
    <x v="1"/>
  </r>
  <r>
    <x v="104"/>
    <x v="12"/>
    <n v="154.641666666666"/>
    <x v="1"/>
  </r>
  <r>
    <x v="105"/>
    <x v="12"/>
    <n v="158.69166666666601"/>
    <x v="1"/>
  </r>
  <r>
    <x v="106"/>
    <x v="12"/>
    <n v="162.84166666666599"/>
    <x v="1"/>
  </r>
  <r>
    <x v="91"/>
    <x v="12"/>
    <n v="166.45"/>
    <x v="1"/>
  </r>
  <r>
    <x v="92"/>
    <x v="12"/>
    <n v="168.333333333333"/>
    <x v="1"/>
  </r>
  <r>
    <x v="93"/>
    <x v="12"/>
    <n v="172.03333333333299"/>
    <x v="1"/>
  </r>
  <r>
    <x v="94"/>
    <x v="12"/>
    <n v="176.683333333333"/>
    <x v="1"/>
  </r>
  <r>
    <x v="0"/>
    <x v="12"/>
    <n v="181.38333333333301"/>
    <x v="1"/>
  </r>
  <r>
    <x v="1"/>
    <x v="12"/>
    <n v="185.13333333333301"/>
    <x v="1"/>
  </r>
  <r>
    <x v="2"/>
    <x v="12"/>
    <n v="188.98333333333301"/>
    <x v="1"/>
  </r>
  <r>
    <x v="3"/>
    <x v="12"/>
    <n v="196.88333333333301"/>
    <x v="1"/>
  </r>
  <r>
    <x v="4"/>
    <x v="12"/>
    <n v="204.53333333333299"/>
    <x v="1"/>
  </r>
  <r>
    <x v="5"/>
    <x v="12"/>
    <n v="212.35"/>
    <x v="1"/>
  </r>
  <r>
    <x v="6"/>
    <x v="12"/>
    <n v="217.05383333333299"/>
    <x v="1"/>
  </r>
  <r>
    <x v="7"/>
    <x v="12"/>
    <n v="224.10016666666601"/>
    <x v="1"/>
  </r>
  <r>
    <x v="8"/>
    <x v="12"/>
    <n v="223.563999999999"/>
    <x v="1"/>
  </r>
  <r>
    <x v="9"/>
    <x v="12"/>
    <n v="227.84916666666601"/>
    <x v="1"/>
  </r>
  <r>
    <x v="10"/>
    <x v="12"/>
    <n v="234.07199999999901"/>
    <x v="1"/>
  </r>
  <r>
    <x v="11"/>
    <x v="12"/>
    <n v="238.27166666666599"/>
    <x v="1"/>
  </r>
  <r>
    <x v="12"/>
    <x v="12"/>
    <n v="241.02066666666599"/>
    <x v="1"/>
  </r>
  <r>
    <x v="13"/>
    <x v="12"/>
    <n v="244.11466666666601"/>
    <x v="1"/>
  </r>
  <r>
    <x v="14"/>
    <x v="12"/>
    <n v="243.731333333333"/>
    <x v="1"/>
  </r>
  <r>
    <x v="15"/>
    <x v="12"/>
    <n v="245.556833333333"/>
    <x v="1"/>
  </r>
  <r>
    <x v="16"/>
    <x v="12"/>
    <n v="248.49350000000001"/>
    <x v="1"/>
  </r>
  <r>
    <x v="17"/>
    <x v="12"/>
    <n v="251.846"/>
    <x v="1"/>
  </r>
  <r>
    <x v="18"/>
    <x v="12"/>
    <n v="256.91533333333302"/>
    <x v="1"/>
  </r>
  <r>
    <x v="19"/>
    <x v="12"/>
    <n v="258.99416666666599"/>
    <x v="1"/>
  </r>
  <r>
    <x v="20"/>
    <x v="12"/>
    <n v="268.94240000000002"/>
    <x v="1"/>
  </r>
  <r>
    <x v="1"/>
    <x v="13"/>
    <n v="101.2"/>
    <x v="1"/>
  </r>
  <r>
    <x v="2"/>
    <x v="13"/>
    <n v="103.3"/>
    <x v="1"/>
  </r>
  <r>
    <x v="3"/>
    <x v="13"/>
    <n v="105.2"/>
    <x v="1"/>
  </r>
  <r>
    <x v="4"/>
    <x v="13"/>
    <n v="108.3"/>
    <x v="1"/>
  </r>
  <r>
    <x v="5"/>
    <x v="13"/>
    <n v="111.5"/>
    <x v="1"/>
  </r>
  <r>
    <x v="6"/>
    <x v="13"/>
    <n v="115.28400000000001"/>
    <x v="1"/>
  </r>
  <r>
    <x v="7"/>
    <x v="13"/>
    <n v="119.264"/>
    <x v="1"/>
  </r>
  <r>
    <x v="8"/>
    <x v="13"/>
    <n v="117.568"/>
    <x v="1"/>
  </r>
  <r>
    <x v="9"/>
    <x v="13"/>
    <n v="118.227"/>
    <x v="1"/>
  </r>
  <r>
    <x v="10"/>
    <x v="13"/>
    <n v="121.483"/>
    <x v="1"/>
  </r>
  <r>
    <x v="11"/>
    <x v="13"/>
    <n v="124.197"/>
    <x v="1"/>
  </r>
  <r>
    <x v="12"/>
    <x v="13"/>
    <n v="125.782"/>
    <x v="1"/>
  </r>
  <r>
    <x v="13"/>
    <x v="13"/>
    <n v="127.82299999999999"/>
    <x v="1"/>
  </r>
  <r>
    <x v="14"/>
    <x v="13"/>
    <n v="128.01900000000001"/>
    <x v="1"/>
  </r>
  <r>
    <x v="15"/>
    <x v="13"/>
    <n v="130.107"/>
    <x v="1"/>
  </r>
  <r>
    <x v="16"/>
    <x v="13"/>
    <n v="133.32400000000001"/>
    <x v="1"/>
  </r>
  <r>
    <x v="17"/>
    <x v="13"/>
    <n v="138.875"/>
    <x v="1"/>
  </r>
  <r>
    <x v="18"/>
    <x v="13"/>
    <n v="142.91999999999999"/>
    <x v="1"/>
  </r>
  <r>
    <x v="19"/>
    <x v="13"/>
    <n v="145.72399999999999"/>
    <x v="1"/>
  </r>
  <r>
    <x v="20"/>
    <x v="13"/>
    <n v="153.03200000000001"/>
    <x v="1"/>
  </r>
  <r>
    <x v="88"/>
    <x v="14"/>
    <n v="104.8"/>
    <x v="1"/>
  </r>
  <r>
    <x v="89"/>
    <x v="14"/>
    <n v="110.4"/>
    <x v="1"/>
  </r>
  <r>
    <x v="90"/>
    <x v="14"/>
    <n v="113.5"/>
    <x v="1"/>
  </r>
  <r>
    <x v="97"/>
    <x v="14"/>
    <n v="117.5"/>
    <x v="1"/>
  </r>
  <r>
    <x v="98"/>
    <x v="14"/>
    <n v="123.4"/>
    <x v="1"/>
  </r>
  <r>
    <x v="99"/>
    <x v="14"/>
    <n v="130.6"/>
    <x v="1"/>
  </r>
  <r>
    <x v="100"/>
    <x v="14"/>
    <n v="138.4"/>
    <x v="1"/>
  </r>
  <r>
    <x v="101"/>
    <x v="14"/>
    <n v="143.4"/>
    <x v="1"/>
  </r>
  <r>
    <x v="102"/>
    <x v="14"/>
    <n v="147.4"/>
    <x v="1"/>
  </r>
  <r>
    <x v="103"/>
    <x v="14"/>
    <n v="150.6"/>
    <x v="1"/>
  </r>
  <r>
    <x v="104"/>
    <x v="14"/>
    <n v="154.5"/>
    <x v="1"/>
  </r>
  <r>
    <x v="105"/>
    <x v="14"/>
    <n v="156.80000000000001"/>
    <x v="1"/>
  </r>
  <r>
    <x v="106"/>
    <x v="14"/>
    <n v="160.9"/>
    <x v="1"/>
  </r>
  <r>
    <x v="91"/>
    <x v="14"/>
    <n v="163.69999999999999"/>
    <x v="1"/>
  </r>
  <r>
    <x v="92"/>
    <x v="14"/>
    <n v="166.9"/>
    <x v="1"/>
  </r>
  <r>
    <x v="93"/>
    <x v="14"/>
    <n v="172.8"/>
    <x v="1"/>
  </r>
  <r>
    <x v="94"/>
    <x v="14"/>
    <n v="182.8"/>
    <x v="1"/>
  </r>
  <r>
    <x v="0"/>
    <x v="14"/>
    <n v="191.2"/>
    <x v="1"/>
  </r>
  <r>
    <x v="1"/>
    <x v="14"/>
    <n v="197.9"/>
    <x v="1"/>
  </r>
  <r>
    <x v="2"/>
    <x v="14"/>
    <n v="205.3"/>
    <x v="1"/>
  </r>
  <r>
    <x v="3"/>
    <x v="14"/>
    <n v="212.8"/>
    <x v="1"/>
  </r>
  <r>
    <x v="4"/>
    <x v="14"/>
    <n v="220.6"/>
    <x v="1"/>
  </r>
  <r>
    <x v="5"/>
    <x v="14"/>
    <n v="228.1"/>
    <x v="1"/>
  </r>
  <r>
    <x v="6"/>
    <x v="14"/>
    <n v="233.321"/>
    <x v="1"/>
  </r>
  <r>
    <x v="7"/>
    <x v="14"/>
    <n v="242.31299999999999"/>
    <x v="1"/>
  </r>
  <r>
    <x v="8"/>
    <x v="14"/>
    <n v="242.27"/>
    <x v="1"/>
  </r>
  <r>
    <x v="9"/>
    <x v="14"/>
    <n v="245.464"/>
    <x v="1"/>
  </r>
  <r>
    <x v="10"/>
    <x v="14"/>
    <n v="252.91"/>
    <x v="1"/>
  </r>
  <r>
    <x v="11"/>
    <x v="14"/>
    <n v="256.96100000000001"/>
    <x v="1"/>
  </r>
  <r>
    <x v="12"/>
    <x v="14"/>
    <n v="260.31700000000001"/>
    <x v="1"/>
  </r>
  <r>
    <x v="13"/>
    <x v="14"/>
    <n v="265.14499999999998"/>
    <x v="1"/>
  </r>
  <r>
    <x v="14"/>
    <x v="14"/>
    <n v="269.43599999999998"/>
    <x v="1"/>
  </r>
  <r>
    <x v="15"/>
    <x v="14"/>
    <n v="274.73200000000003"/>
    <x v="1"/>
  </r>
  <r>
    <x v="16"/>
    <x v="14"/>
    <n v="283.012"/>
    <x v="1"/>
  </r>
  <r>
    <x v="17"/>
    <x v="14"/>
    <n v="292.54700000000003"/>
    <x v="1"/>
  </r>
  <r>
    <x v="18"/>
    <x v="14"/>
    <n v="299.43299999999999"/>
    <x v="1"/>
  </r>
  <r>
    <x v="19"/>
    <x v="14"/>
    <n v="303.93200000000002"/>
    <x v="1"/>
  </r>
  <r>
    <x v="20"/>
    <x v="14"/>
    <n v="319.76100000000002"/>
    <x v="1"/>
  </r>
  <r>
    <x v="95"/>
    <x v="15"/>
    <n v="9.1999999999999993"/>
    <x v="1"/>
  </r>
  <r>
    <x v="96"/>
    <x v="15"/>
    <n v="10"/>
    <x v="1"/>
  </r>
  <r>
    <x v="21"/>
    <x v="15"/>
    <n v="11.6"/>
    <x v="1"/>
  </r>
  <r>
    <x v="22"/>
    <x v="15"/>
    <n v="14.1"/>
    <x v="1"/>
  </r>
  <r>
    <x v="23"/>
    <x v="15"/>
    <n v="15.5"/>
    <x v="1"/>
  </r>
  <r>
    <x v="24"/>
    <x v="15"/>
    <n v="17"/>
    <x v="1"/>
  </r>
  <r>
    <x v="25"/>
    <x v="15"/>
    <n v="15.066666666666601"/>
    <x v="1"/>
  </r>
  <r>
    <x v="26"/>
    <x v="15"/>
    <n v="14.6"/>
    <x v="1"/>
  </r>
  <r>
    <x v="27"/>
    <x v="15"/>
    <n v="14.7"/>
    <x v="1"/>
  </r>
  <r>
    <x v="28"/>
    <x v="15"/>
    <n v="14.675000000000001"/>
    <x v="1"/>
  </r>
  <r>
    <x v="29"/>
    <x v="15"/>
    <n v="15.2"/>
    <x v="1"/>
  </r>
  <r>
    <x v="30"/>
    <x v="15"/>
    <n v="15"/>
    <x v="1"/>
  </r>
  <r>
    <x v="31"/>
    <x v="15"/>
    <n v="14.95"/>
    <x v="1"/>
  </r>
  <r>
    <x v="32"/>
    <x v="15"/>
    <n v="14.9"/>
    <x v="1"/>
  </r>
  <r>
    <x v="33"/>
    <x v="15"/>
    <n v="14.85"/>
    <x v="1"/>
  </r>
  <r>
    <x v="34"/>
    <x v="15"/>
    <n v="14.35"/>
    <x v="1"/>
  </r>
  <r>
    <x v="35"/>
    <x v="15"/>
    <n v="13.1"/>
    <x v="1"/>
  </r>
  <r>
    <x v="36"/>
    <x v="15"/>
    <n v="12.1"/>
    <x v="1"/>
  </r>
  <r>
    <x v="37"/>
    <x v="15"/>
    <n v="11.899999999999901"/>
    <x v="1"/>
  </r>
  <r>
    <x v="38"/>
    <x v="15"/>
    <n v="12.35"/>
    <x v="1"/>
  </r>
  <r>
    <x v="39"/>
    <x v="15"/>
    <n v="12.4"/>
    <x v="1"/>
  </r>
  <r>
    <x v="40"/>
    <x v="15"/>
    <n v="12.36"/>
    <x v="1"/>
  </r>
  <r>
    <x v="41"/>
    <x v="15"/>
    <n v="12.875"/>
    <x v="1"/>
  </r>
  <r>
    <x v="42"/>
    <x v="15"/>
    <n v="12.8"/>
    <x v="1"/>
  </r>
  <r>
    <x v="43"/>
    <x v="15"/>
    <n v="12.649999999999901"/>
    <x v="1"/>
  </r>
  <r>
    <x v="44"/>
    <x v="15"/>
    <n v="12.716666666666599"/>
    <x v="1"/>
  </r>
  <r>
    <x v="45"/>
    <x v="15"/>
    <n v="13.35"/>
    <x v="1"/>
  </r>
  <r>
    <x v="46"/>
    <x v="15"/>
    <n v="14.9583333333333"/>
    <x v="1"/>
  </r>
  <r>
    <x v="47"/>
    <x v="15"/>
    <n v="15.9499999999999"/>
    <x v="1"/>
  </r>
  <r>
    <x v="48"/>
    <x v="15"/>
    <n v="16.358333333333299"/>
    <x v="1"/>
  </r>
  <r>
    <x v="49"/>
    <x v="15"/>
    <n v="16.816666666666599"/>
    <x v="1"/>
  </r>
  <r>
    <x v="50"/>
    <x v="15"/>
    <n v="18.149999999999999"/>
    <x v="1"/>
  </r>
  <r>
    <x v="51"/>
    <x v="15"/>
    <n v="20.45"/>
    <x v="1"/>
  </r>
  <r>
    <x v="52"/>
    <x v="15"/>
    <n v="22.125"/>
    <x v="1"/>
  </r>
  <r>
    <x v="53"/>
    <x v="15"/>
    <n v="21.924999999999901"/>
    <x v="1"/>
  </r>
  <r>
    <x v="54"/>
    <x v="15"/>
    <n v="22.125"/>
    <x v="1"/>
  </r>
  <r>
    <x v="55"/>
    <x v="15"/>
    <n v="23.875"/>
    <x v="1"/>
  </r>
  <r>
    <x v="56"/>
    <x v="15"/>
    <n v="24.674999999999901"/>
    <x v="1"/>
  </r>
  <r>
    <x v="57"/>
    <x v="15"/>
    <n v="25.074999999999999"/>
    <x v="1"/>
  </r>
  <r>
    <x v="58"/>
    <x v="15"/>
    <n v="25.024999999999999"/>
    <x v="1"/>
  </r>
  <r>
    <x v="59"/>
    <x v="15"/>
    <n v="24.9"/>
    <x v="1"/>
  </r>
  <r>
    <x v="60"/>
    <x v="15"/>
    <n v="25.5749999999999"/>
    <x v="1"/>
  </r>
  <r>
    <x v="61"/>
    <x v="15"/>
    <n v="26.55"/>
    <x v="1"/>
  </r>
  <r>
    <x v="62"/>
    <x v="15"/>
    <n v="27.524999999999999"/>
    <x v="1"/>
  </r>
  <r>
    <x v="63"/>
    <x v="15"/>
    <n v="28.074999999999999"/>
    <x v="1"/>
  </r>
  <r>
    <x v="64"/>
    <x v="15"/>
    <n v="28.599999999999898"/>
    <x v="1"/>
  </r>
  <r>
    <x v="65"/>
    <x v="15"/>
    <n v="28.925000000000001"/>
    <x v="1"/>
  </r>
  <r>
    <x v="66"/>
    <x v="15"/>
    <n v="29.4"/>
    <x v="1"/>
  </r>
  <r>
    <x v="67"/>
    <x v="15"/>
    <n v="29.85"/>
    <x v="1"/>
  </r>
  <r>
    <x v="68"/>
    <x v="15"/>
    <n v="30.274999999999999"/>
    <x v="1"/>
  </r>
  <r>
    <x v="69"/>
    <x v="15"/>
    <n v="30.875"/>
    <x v="1"/>
  </r>
  <r>
    <x v="70"/>
    <x v="15"/>
    <n v="31.674999999999901"/>
    <x v="1"/>
  </r>
  <r>
    <x v="71"/>
    <x v="15"/>
    <n v="32.6"/>
    <x v="1"/>
  </r>
  <r>
    <x v="72"/>
    <x v="15"/>
    <n v="34.1"/>
    <x v="1"/>
  </r>
  <r>
    <x v="73"/>
    <x v="15"/>
    <n v="36"/>
    <x v="1"/>
  </r>
  <r>
    <x v="74"/>
    <x v="15"/>
    <n v="37.825000000000003"/>
    <x v="1"/>
  </r>
  <r>
    <x v="75"/>
    <x v="15"/>
    <n v="39.15"/>
    <x v="1"/>
  </r>
  <r>
    <x v="76"/>
    <x v="15"/>
    <n v="40.575000000000003"/>
    <x v="1"/>
  </r>
  <r>
    <x v="77"/>
    <x v="15"/>
    <n v="43.05"/>
    <x v="1"/>
  </r>
  <r>
    <x v="78"/>
    <x v="15"/>
    <n v="47.45"/>
    <x v="1"/>
  </r>
  <r>
    <x v="79"/>
    <x v="15"/>
    <n v="52.05"/>
    <x v="1"/>
  </r>
  <r>
    <x v="80"/>
    <x v="15"/>
    <n v="54.849999999999902"/>
    <x v="1"/>
  </r>
  <r>
    <x v="81"/>
    <x v="15"/>
    <n v="59.2"/>
    <x v="1"/>
  </r>
  <r>
    <x v="82"/>
    <x v="15"/>
    <n v="64.499999999999901"/>
    <x v="1"/>
  </r>
  <r>
    <x v="83"/>
    <x v="15"/>
    <n v="70.2"/>
    <x v="1"/>
  </r>
  <r>
    <x v="84"/>
    <x v="15"/>
    <n v="80.766666666666595"/>
    <x v="1"/>
  </r>
  <r>
    <x v="85"/>
    <x v="15"/>
    <n v="91.25"/>
    <x v="1"/>
  </r>
  <r>
    <x v="86"/>
    <x v="15"/>
    <n v="97.5833333333333"/>
    <x v="1"/>
  </r>
  <r>
    <x v="87"/>
    <x v="15"/>
    <n v="98.6"/>
    <x v="1"/>
  </r>
  <r>
    <x v="88"/>
    <x v="15"/>
    <n v="104.283333333333"/>
    <x v="1"/>
  </r>
  <r>
    <x v="89"/>
    <x v="15"/>
    <n v="108.48333333333299"/>
    <x v="1"/>
  </r>
  <r>
    <x v="90"/>
    <x v="15"/>
    <n v="111.766666666666"/>
    <x v="1"/>
  </r>
  <r>
    <x v="97"/>
    <x v="15"/>
    <n v="115.391666666666"/>
    <x v="1"/>
  </r>
  <r>
    <x v="98"/>
    <x v="15"/>
    <n v="120.5"/>
    <x v="1"/>
  </r>
  <r>
    <x v="99"/>
    <x v="15"/>
    <n v="126.35"/>
    <x v="1"/>
  </r>
  <r>
    <x v="100"/>
    <x v="15"/>
    <n v="132.05000000000001"/>
    <x v="1"/>
  </r>
  <r>
    <x v="101"/>
    <x v="15"/>
    <n v="137.90833333333299"/>
    <x v="1"/>
  </r>
  <r>
    <x v="102"/>
    <x v="15"/>
    <n v="142.5"/>
    <x v="1"/>
  </r>
  <r>
    <x v="103"/>
    <x v="15"/>
    <n v="146.34166666666599"/>
    <x v="1"/>
  </r>
  <r>
    <x v="104"/>
    <x v="15"/>
    <n v="148.65"/>
    <x v="1"/>
  </r>
  <r>
    <x v="105"/>
    <x v="15"/>
    <n v="151.56666666666601"/>
    <x v="1"/>
  </r>
  <r>
    <x v="106"/>
    <x v="15"/>
    <n v="155.06666666666601"/>
    <x v="1"/>
  </r>
  <r>
    <x v="91"/>
    <x v="15"/>
    <n v="160.38333333333301"/>
    <x v="1"/>
  </r>
  <r>
    <x v="92"/>
    <x v="15"/>
    <n v="165.75"/>
    <x v="1"/>
  </r>
  <r>
    <x v="93"/>
    <x v="15"/>
    <n v="172.766666666666"/>
    <x v="1"/>
  </r>
  <r>
    <x v="94"/>
    <x v="15"/>
    <n v="180.583333333333"/>
    <x v="1"/>
  </r>
  <r>
    <x v="0"/>
    <x v="15"/>
    <n v="190.2"/>
    <x v="1"/>
  </r>
  <r>
    <x v="1"/>
    <x v="15"/>
    <n v="193.083333333333"/>
    <x v="1"/>
  </r>
  <r>
    <x v="2"/>
    <x v="15"/>
    <n v="196.53333333333299"/>
    <x v="1"/>
  </r>
  <r>
    <x v="3"/>
    <x v="15"/>
    <n v="198.98333333333301"/>
    <x v="1"/>
  </r>
  <r>
    <x v="4"/>
    <x v="15"/>
    <n v="202.86666666666599"/>
    <x v="1"/>
  </r>
  <r>
    <x v="5"/>
    <x v="15"/>
    <n v="209.53333333333299"/>
    <x v="1"/>
  </r>
  <r>
    <x v="6"/>
    <x v="15"/>
    <n v="216.38783333333299"/>
    <x v="1"/>
  </r>
  <r>
    <x v="7"/>
    <x v="15"/>
    <n v="222.77166666666599"/>
    <x v="1"/>
  </r>
  <r>
    <x v="8"/>
    <x v="15"/>
    <n v="224.633833333333"/>
    <x v="1"/>
  </r>
  <r>
    <x v="9"/>
    <x v="15"/>
    <n v="227.61183333333301"/>
    <x v="1"/>
  </r>
  <r>
    <x v="10"/>
    <x v="15"/>
    <n v="233.66900000000001"/>
    <x v="1"/>
  </r>
  <r>
    <x v="11"/>
    <x v="15"/>
    <n v="239.86799999999999"/>
    <x v="1"/>
  </r>
  <r>
    <x v="12"/>
    <x v="15"/>
    <n v="245.281166666666"/>
    <x v="1"/>
  </r>
  <r>
    <x v="13"/>
    <x v="15"/>
    <n v="252.2595"/>
    <x v="1"/>
  </r>
  <r>
    <x v="14"/>
    <x v="15"/>
    <n v="258.81233333333302"/>
    <x v="1"/>
  </r>
  <r>
    <x v="15"/>
    <x v="15"/>
    <n v="266.80799999999999"/>
    <x v="1"/>
  </r>
  <r>
    <x v="16"/>
    <x v="15"/>
    <n v="275.399333333333"/>
    <x v="1"/>
  </r>
  <r>
    <x v="17"/>
    <x v="15"/>
    <n v="286.33749999999998"/>
    <x v="1"/>
  </r>
  <r>
    <x v="18"/>
    <x v="15"/>
    <n v="295.371166666666"/>
    <x v="1"/>
  </r>
  <r>
    <x v="19"/>
    <x v="15"/>
    <n v="300.44366666666599"/>
    <x v="1"/>
  </r>
  <r>
    <x v="20"/>
    <x v="15"/>
    <n v="309.546999999999"/>
    <x v="1"/>
  </r>
  <r>
    <x v="95"/>
    <x v="16"/>
    <n v="9.1"/>
    <x v="1"/>
  </r>
  <r>
    <x v="96"/>
    <x v="16"/>
    <n v="9.6999999999999993"/>
    <x v="1"/>
  </r>
  <r>
    <x v="21"/>
    <x v="16"/>
    <n v="11.8"/>
    <x v="1"/>
  </r>
  <r>
    <x v="22"/>
    <x v="16"/>
    <n v="15.4"/>
    <x v="1"/>
  </r>
  <r>
    <x v="23"/>
    <x v="16"/>
    <n v="17.100000000000001"/>
    <x v="1"/>
  </r>
  <r>
    <x v="24"/>
    <x v="16"/>
    <n v="18.75"/>
    <x v="1"/>
  </r>
  <r>
    <x v="25"/>
    <x v="16"/>
    <n v="16.3666666666666"/>
    <x v="1"/>
  </r>
  <r>
    <x v="26"/>
    <x v="16"/>
    <n v="15.574999999999999"/>
    <x v="1"/>
  </r>
  <r>
    <x v="27"/>
    <x v="16"/>
    <n v="15.45"/>
    <x v="1"/>
  </r>
  <r>
    <x v="28"/>
    <x v="16"/>
    <n v="15.55"/>
    <x v="1"/>
  </r>
  <r>
    <x v="29"/>
    <x v="16"/>
    <n v="16"/>
    <x v="1"/>
  </r>
  <r>
    <x v="30"/>
    <x v="16"/>
    <n v="15.75"/>
    <x v="1"/>
  </r>
  <r>
    <x v="31"/>
    <x v="16"/>
    <n v="15.6"/>
    <x v="1"/>
  </r>
  <r>
    <x v="32"/>
    <x v="16"/>
    <n v="15.35"/>
    <x v="1"/>
  </r>
  <r>
    <x v="33"/>
    <x v="16"/>
    <n v="15.5"/>
    <x v="1"/>
  </r>
  <r>
    <x v="34"/>
    <x v="16"/>
    <n v="14.95"/>
    <x v="1"/>
  </r>
  <r>
    <x v="35"/>
    <x v="16"/>
    <n v="13.65"/>
    <x v="1"/>
  </r>
  <r>
    <x v="36"/>
    <x v="16"/>
    <n v="12.35"/>
    <x v="1"/>
  </r>
  <r>
    <x v="37"/>
    <x v="16"/>
    <n v="12.05"/>
    <x v="1"/>
  </r>
  <r>
    <x v="38"/>
    <x v="16"/>
    <n v="12.3"/>
    <x v="1"/>
  </r>
  <r>
    <x v="39"/>
    <x v="16"/>
    <n v="12.566666666666601"/>
    <x v="1"/>
  </r>
  <r>
    <x v="40"/>
    <x v="16"/>
    <n v="12.74"/>
    <x v="1"/>
  </r>
  <r>
    <x v="41"/>
    <x v="16"/>
    <n v="13.375"/>
    <x v="1"/>
  </r>
  <r>
    <x v="42"/>
    <x v="16"/>
    <n v="13.2249999999999"/>
    <x v="1"/>
  </r>
  <r>
    <x v="43"/>
    <x v="16"/>
    <n v="13.15"/>
    <x v="1"/>
  </r>
  <r>
    <x v="44"/>
    <x v="16"/>
    <n v="13.216666666666599"/>
    <x v="1"/>
  </r>
  <r>
    <x v="45"/>
    <x v="16"/>
    <n v="14.008333333333301"/>
    <x v="1"/>
  </r>
  <r>
    <x v="46"/>
    <x v="16"/>
    <n v="15.749999999999901"/>
    <x v="1"/>
  </r>
  <r>
    <x v="47"/>
    <x v="16"/>
    <n v="16.649999999999999"/>
    <x v="1"/>
  </r>
  <r>
    <x v="48"/>
    <x v="16"/>
    <n v="16.941666666666599"/>
    <x v="1"/>
  </r>
  <r>
    <x v="49"/>
    <x v="16"/>
    <n v="17.316666666666599"/>
    <x v="1"/>
  </r>
  <r>
    <x v="50"/>
    <x v="16"/>
    <n v="18.641666666666602"/>
    <x v="1"/>
  </r>
  <r>
    <x v="51"/>
    <x v="16"/>
    <n v="20.837499999999999"/>
    <x v="1"/>
  </r>
  <r>
    <x v="52"/>
    <x v="16"/>
    <n v="22.85"/>
    <x v="1"/>
  </r>
  <r>
    <x v="53"/>
    <x v="16"/>
    <n v="22.75"/>
    <x v="1"/>
  </r>
  <r>
    <x v="54"/>
    <x v="16"/>
    <n v="23"/>
    <x v="1"/>
  </r>
  <r>
    <x v="55"/>
    <x v="16"/>
    <n v="24.875"/>
    <x v="1"/>
  </r>
  <r>
    <x v="56"/>
    <x v="16"/>
    <n v="25.524999999999999"/>
    <x v="1"/>
  </r>
  <r>
    <x v="57"/>
    <x v="16"/>
    <n v="25.75"/>
    <x v="1"/>
  </r>
  <r>
    <x v="58"/>
    <x v="16"/>
    <n v="25.774999999999999"/>
    <x v="1"/>
  </r>
  <r>
    <x v="59"/>
    <x v="16"/>
    <n v="25.925000000000001"/>
    <x v="1"/>
  </r>
  <r>
    <x v="60"/>
    <x v="16"/>
    <n v="26.224999999999898"/>
    <x v="1"/>
  </r>
  <r>
    <x v="61"/>
    <x v="16"/>
    <n v="27.35"/>
    <x v="1"/>
  </r>
  <r>
    <x v="62"/>
    <x v="16"/>
    <n v="27.95"/>
    <x v="1"/>
  </r>
  <r>
    <x v="63"/>
    <x v="16"/>
    <n v="28.474999999999898"/>
    <x v="1"/>
  </r>
  <r>
    <x v="64"/>
    <x v="16"/>
    <n v="28.799999999999901"/>
    <x v="1"/>
  </r>
  <r>
    <x v="65"/>
    <x v="16"/>
    <n v="29.299999999999901"/>
    <x v="1"/>
  </r>
  <r>
    <x v="66"/>
    <x v="16"/>
    <n v="29.75"/>
    <x v="1"/>
  </r>
  <r>
    <x v="67"/>
    <x v="16"/>
    <n v="30.225000000000001"/>
    <x v="1"/>
  </r>
  <r>
    <x v="68"/>
    <x v="16"/>
    <n v="30.625"/>
    <x v="1"/>
  </r>
  <r>
    <x v="69"/>
    <x v="16"/>
    <n v="30.9499999999999"/>
    <x v="1"/>
  </r>
  <r>
    <x v="70"/>
    <x v="16"/>
    <n v="31.875"/>
    <x v="1"/>
  </r>
  <r>
    <x v="71"/>
    <x v="16"/>
    <n v="32.799999999999997"/>
    <x v="1"/>
  </r>
  <r>
    <x v="72"/>
    <x v="16"/>
    <n v="34.15"/>
    <x v="1"/>
  </r>
  <r>
    <x v="73"/>
    <x v="16"/>
    <n v="35.799999999999997"/>
    <x v="1"/>
  </r>
  <r>
    <x v="74"/>
    <x v="16"/>
    <n v="37.4"/>
    <x v="1"/>
  </r>
  <r>
    <x v="75"/>
    <x v="16"/>
    <n v="38.174999999999997"/>
    <x v="1"/>
  </r>
  <r>
    <x v="76"/>
    <x v="16"/>
    <n v="39.274999999999999"/>
    <x v="1"/>
  </r>
  <r>
    <x v="77"/>
    <x v="16"/>
    <n v="41.8"/>
    <x v="1"/>
  </r>
  <r>
    <x v="78"/>
    <x v="16"/>
    <n v="46.4"/>
    <x v="1"/>
  </r>
  <r>
    <x v="79"/>
    <x v="16"/>
    <n v="51.125"/>
    <x v="1"/>
  </r>
  <r>
    <x v="80"/>
    <x v="16"/>
    <n v="53.95"/>
    <x v="1"/>
  </r>
  <r>
    <x v="81"/>
    <x v="16"/>
    <n v="58.25"/>
    <x v="1"/>
  </r>
  <r>
    <x v="82"/>
    <x v="16"/>
    <n v="63.65"/>
    <x v="1"/>
  </r>
  <r>
    <x v="83"/>
    <x v="16"/>
    <n v="70.483333333333306"/>
    <x v="1"/>
  </r>
  <r>
    <x v="84"/>
    <x v="16"/>
    <n v="82.3"/>
    <x v="1"/>
  </r>
  <r>
    <x v="85"/>
    <x v="16"/>
    <n v="91.35"/>
    <x v="1"/>
  </r>
  <r>
    <x v="86"/>
    <x v="16"/>
    <n v="97.683333333333294"/>
    <x v="1"/>
  </r>
  <r>
    <x v="87"/>
    <x v="16"/>
    <n v="99.149999999999906"/>
    <x v="1"/>
  </r>
  <r>
    <x v="88"/>
    <x v="16"/>
    <n v="102.849999999999"/>
    <x v="1"/>
  </r>
  <r>
    <x v="89"/>
    <x v="16"/>
    <n v="105.5"/>
    <x v="1"/>
  </r>
  <r>
    <x v="90"/>
    <x v="16"/>
    <n v="106.7"/>
    <x v="1"/>
  </r>
  <r>
    <x v="91"/>
    <x v="16"/>
    <n v="165"/>
    <x v="1"/>
  </r>
  <r>
    <x v="92"/>
    <x v="16"/>
    <n v="167.933333333333"/>
    <x v="1"/>
  </r>
  <r>
    <x v="93"/>
    <x v="16"/>
    <n v="173"/>
    <x v="1"/>
  </r>
  <r>
    <x v="94"/>
    <x v="16"/>
    <n v="179.5"/>
    <x v="1"/>
  </r>
  <r>
    <x v="0"/>
    <x v="16"/>
    <n v="185.88333333333301"/>
    <x v="1"/>
  </r>
  <r>
    <x v="1"/>
    <x v="16"/>
    <n v="189.5"/>
    <x v="1"/>
  </r>
  <r>
    <x v="2"/>
    <x v="16"/>
    <n v="192.39999999999901"/>
    <x v="1"/>
  </r>
  <r>
    <x v="3"/>
    <x v="16"/>
    <n v="194.88333333333301"/>
    <x v="1"/>
  </r>
  <r>
    <x v="4"/>
    <x v="16"/>
    <n v="200.46666666666599"/>
    <x v="1"/>
  </r>
  <r>
    <x v="5"/>
    <x v="16"/>
    <n v="207.98333333333301"/>
    <x v="1"/>
  </r>
  <r>
    <x v="6"/>
    <x v="16"/>
    <n v="216.058666666666"/>
    <x v="1"/>
  </r>
  <r>
    <x v="7"/>
    <x v="16"/>
    <n v="224.87199999999899"/>
    <x v="1"/>
  </r>
  <r>
    <x v="8"/>
    <x v="16"/>
    <n v="226.15383333333301"/>
    <x v="1"/>
  </r>
  <r>
    <x v="9"/>
    <x v="16"/>
    <n v="226.74566666666601"/>
    <x v="1"/>
  </r>
  <r>
    <x v="10"/>
    <x v="16"/>
    <n v="233.09733333333301"/>
    <x v="1"/>
  </r>
  <r>
    <x v="11"/>
    <x v="16"/>
    <n v="238.795999999999"/>
    <x v="1"/>
  </r>
  <r>
    <x v="12"/>
    <x v="16"/>
    <n v="241.69166666666601"/>
    <x v="1"/>
  </r>
  <r>
    <x v="13"/>
    <x v="16"/>
    <n v="246.186166666666"/>
    <x v="1"/>
  </r>
  <r>
    <x v="14"/>
    <x v="16"/>
    <n v="249.593666666666"/>
    <x v="1"/>
  </r>
  <r>
    <x v="15"/>
    <x v="16"/>
    <n v="255.25399999999999"/>
    <x v="1"/>
  </r>
  <r>
    <x v="16"/>
    <x v="16"/>
    <n v="263.109166666666"/>
    <x v="1"/>
  </r>
  <r>
    <x v="17"/>
    <x v="16"/>
    <n v="271.409666666666"/>
    <x v="1"/>
  </r>
  <r>
    <x v="18"/>
    <x v="16"/>
    <n v="278.18149999999901"/>
    <x v="1"/>
  </r>
  <r>
    <x v="19"/>
    <x v="16"/>
    <n v="282.74549999999999"/>
    <x v="1"/>
  </r>
  <r>
    <x v="20"/>
    <x v="16"/>
    <n v="293.32375000000002"/>
    <x v="1"/>
  </r>
  <r>
    <x v="88"/>
    <x v="17"/>
    <n v="103.3"/>
    <x v="1"/>
  </r>
  <r>
    <x v="89"/>
    <x v="17"/>
    <n v="107.1"/>
    <x v="1"/>
  </r>
  <r>
    <x v="90"/>
    <x v="17"/>
    <n v="108.65"/>
    <x v="1"/>
  </r>
  <r>
    <x v="97"/>
    <x v="17"/>
    <n v="112.15"/>
    <x v="1"/>
  </r>
  <r>
    <x v="98"/>
    <x v="17"/>
    <n v="115.75"/>
    <x v="1"/>
  </r>
  <r>
    <x v="99"/>
    <x v="17"/>
    <n v="121.85"/>
    <x v="1"/>
  </r>
  <r>
    <x v="100"/>
    <x v="17"/>
    <n v="128.14999999999901"/>
    <x v="1"/>
  </r>
  <r>
    <x v="101"/>
    <x v="17"/>
    <n v="132.1"/>
    <x v="1"/>
  </r>
  <r>
    <x v="102"/>
    <x v="17"/>
    <n v="134.69999999999999"/>
    <x v="1"/>
  </r>
  <r>
    <x v="103"/>
    <x v="17"/>
    <n v="137.44999999999999"/>
    <x v="1"/>
  </r>
  <r>
    <x v="104"/>
    <x v="17"/>
    <n v="141.30000000000001"/>
    <x v="1"/>
  </r>
  <r>
    <x v="105"/>
    <x v="17"/>
    <n v="145.25"/>
    <x v="1"/>
  </r>
  <r>
    <x v="106"/>
    <x v="17"/>
    <n v="149.6"/>
    <x v="1"/>
  </r>
  <r>
    <x v="91"/>
    <x v="17"/>
    <n v="152.89999999999901"/>
    <x v="1"/>
  </r>
  <r>
    <x v="92"/>
    <x v="17"/>
    <n v="154.5"/>
    <x v="1"/>
  </r>
  <r>
    <x v="93"/>
    <x v="17"/>
    <n v="157.6"/>
    <x v="1"/>
  </r>
  <r>
    <x v="94"/>
    <x v="17"/>
    <n v="163.05000000000001"/>
    <x v="1"/>
  </r>
  <r>
    <x v="0"/>
    <x v="17"/>
    <n v="167.3"/>
    <x v="1"/>
  </r>
  <r>
    <x v="1"/>
    <x v="17"/>
    <n v="169.05"/>
    <x v="1"/>
  </r>
  <r>
    <x v="2"/>
    <x v="17"/>
    <n v="173.4"/>
    <x v="1"/>
  </r>
  <r>
    <x v="3"/>
    <x v="17"/>
    <n v="180.35"/>
    <x v="1"/>
  </r>
  <r>
    <x v="4"/>
    <x v="17"/>
    <n v="186.2"/>
    <x v="1"/>
  </r>
  <r>
    <x v="5"/>
    <x v="17"/>
    <n v="189.55"/>
    <x v="1"/>
  </r>
  <r>
    <x v="6"/>
    <x v="17"/>
    <n v="193.23149999999899"/>
    <x v="1"/>
  </r>
  <r>
    <x v="7"/>
    <x v="17"/>
    <n v="198.7"/>
    <x v="1"/>
  </r>
  <r>
    <x v="8"/>
    <x v="17"/>
    <n v="198.47200000000001"/>
    <x v="1"/>
  </r>
  <r>
    <x v="9"/>
    <x v="17"/>
    <n v="203.18700000000001"/>
    <x v="1"/>
  </r>
  <r>
    <x v="10"/>
    <x v="17"/>
    <n v="209.77600000000001"/>
    <x v="1"/>
  </r>
  <r>
    <x v="11"/>
    <x v="17"/>
    <n v="214.76749999999899"/>
    <x v="1"/>
  </r>
  <r>
    <x v="12"/>
    <x v="17"/>
    <n v="217.965"/>
    <x v="1"/>
  </r>
  <r>
    <x v="13"/>
    <x v="17"/>
    <n v="220.21699999999899"/>
    <x v="1"/>
  </r>
  <r>
    <x v="14"/>
    <x v="17"/>
    <n v="219.32149999999999"/>
    <x v="1"/>
  </r>
  <r>
    <x v="15"/>
    <x v="17"/>
    <n v="221.0745"/>
    <x v="1"/>
  </r>
  <r>
    <x v="16"/>
    <x v="17"/>
    <n v="224.74700000000001"/>
    <x v="1"/>
  </r>
  <r>
    <x v="17"/>
    <x v="17"/>
    <n v="228.85149999999999"/>
    <x v="1"/>
  </r>
  <r>
    <x v="18"/>
    <x v="17"/>
    <n v="231.18700000000001"/>
    <x v="1"/>
  </r>
  <r>
    <x v="19"/>
    <x v="17"/>
    <n v="232.90600000000001"/>
    <x v="1"/>
  </r>
  <r>
    <x v="20"/>
    <x v="17"/>
    <n v="245.82"/>
    <x v="1"/>
  </r>
  <r>
    <x v="91"/>
    <x v="18"/>
    <n v="134.6"/>
    <x v="1"/>
  </r>
  <r>
    <x v="92"/>
    <x v="18"/>
    <n v="137.5"/>
    <x v="1"/>
  </r>
  <r>
    <x v="93"/>
    <x v="18"/>
    <n v="140.6"/>
    <x v="1"/>
  </r>
  <r>
    <x v="94"/>
    <x v="18"/>
    <n v="145.64999999999901"/>
    <x v="1"/>
  </r>
  <r>
    <x v="0"/>
    <x v="18"/>
    <n v="148.80000000000001"/>
    <x v="1"/>
  </r>
  <r>
    <x v="1"/>
    <x v="18"/>
    <n v="153.89999999999901"/>
    <x v="1"/>
  </r>
  <r>
    <x v="2"/>
    <x v="18"/>
    <n v="158.1"/>
    <x v="1"/>
  </r>
  <r>
    <x v="3"/>
    <x v="18"/>
    <n v="162"/>
    <x v="1"/>
  </r>
  <r>
    <x v="4"/>
    <x v="18"/>
    <n v="168.5"/>
    <x v="1"/>
  </r>
  <r>
    <x v="5"/>
    <x v="18"/>
    <n v="175.25"/>
    <x v="1"/>
  </r>
  <r>
    <x v="6"/>
    <x v="18"/>
    <n v="184.28749999999999"/>
    <x v="1"/>
  </r>
  <r>
    <x v="7"/>
    <x v="18"/>
    <n v="190.136"/>
    <x v="1"/>
  </r>
  <r>
    <x v="8"/>
    <x v="18"/>
    <n v="189.905"/>
    <x v="1"/>
  </r>
  <r>
    <x v="9"/>
    <x v="18"/>
    <n v="193.50399999999999"/>
    <x v="1"/>
  </r>
  <r>
    <x v="10"/>
    <x v="18"/>
    <n v="198.93799999999999"/>
    <x v="1"/>
  </r>
  <r>
    <x v="11"/>
    <x v="18"/>
    <n v="203.637"/>
    <x v="1"/>
  </r>
  <r>
    <x v="12"/>
    <x v="18"/>
    <n v="206.786"/>
    <x v="1"/>
  </r>
  <r>
    <x v="13"/>
    <x v="18"/>
    <n v="210.81549999999999"/>
    <x v="1"/>
  </r>
  <r>
    <x v="14"/>
    <x v="18"/>
    <n v="211.5565"/>
    <x v="1"/>
  </r>
  <r>
    <x v="15"/>
    <x v="18"/>
    <n v="214.03700000000001"/>
    <x v="1"/>
  </r>
  <r>
    <x v="16"/>
    <x v="18"/>
    <n v="219.4615"/>
    <x v="1"/>
  </r>
  <r>
    <x v="17"/>
    <x v="18"/>
    <n v="224.26249999999999"/>
    <x v="1"/>
  </r>
  <r>
    <x v="18"/>
    <x v="18"/>
    <n v="228.1345"/>
    <x v="1"/>
  </r>
  <r>
    <x v="19"/>
    <x v="18"/>
    <n v="233.84350000000001"/>
    <x v="1"/>
  </r>
  <r>
    <x v="20"/>
    <x v="18"/>
    <n v="247.95049999999901"/>
    <x v="1"/>
  </r>
  <r>
    <x v="94"/>
    <x v="19"/>
    <n v="173.433333333333"/>
    <x v="1"/>
  </r>
  <r>
    <x v="0"/>
    <x v="19"/>
    <n v="178.45"/>
    <x v="1"/>
  </r>
  <r>
    <x v="1"/>
    <x v="19"/>
    <n v="183.48333333333301"/>
    <x v="1"/>
  </r>
  <r>
    <x v="2"/>
    <x v="19"/>
    <n v="189.2"/>
    <x v="1"/>
  </r>
  <r>
    <x v="3"/>
    <x v="19"/>
    <n v="194.45"/>
    <x v="1"/>
  </r>
  <r>
    <x v="4"/>
    <x v="19"/>
    <n v="202.183333333333"/>
    <x v="1"/>
  </r>
  <r>
    <x v="5"/>
    <x v="19"/>
    <n v="208.96666666666599"/>
    <x v="1"/>
  </r>
  <r>
    <x v="6"/>
    <x v="19"/>
    <n v="215.93983333333301"/>
    <x v="1"/>
  </r>
  <r>
    <x v="7"/>
    <x v="19"/>
    <n v="224.83733333333299"/>
    <x v="1"/>
  </r>
  <r>
    <x v="8"/>
    <x v="19"/>
    <n v="224.640166666666"/>
    <x v="1"/>
  </r>
  <r>
    <x v="9"/>
    <x v="19"/>
    <n v="229.0205"/>
    <x v="1"/>
  </r>
  <r>
    <x v="10"/>
    <x v="19"/>
    <n v="236.73183333333299"/>
    <x v="1"/>
  </r>
  <r>
    <x v="11"/>
    <x v="19"/>
    <n v="242.22299999999899"/>
    <x v="1"/>
  </r>
  <r>
    <x v="12"/>
    <x v="19"/>
    <n v="245.954833333333"/>
    <x v="1"/>
  </r>
  <r>
    <x v="13"/>
    <x v="19"/>
    <n v="249.77416666666599"/>
    <x v="1"/>
  </r>
  <r>
    <x v="14"/>
    <x v="19"/>
    <n v="250.60533333333299"/>
    <x v="1"/>
  </r>
  <r>
    <x v="15"/>
    <x v="19"/>
    <n v="253.36366666666601"/>
    <x v="1"/>
  </r>
  <r>
    <x v="16"/>
    <x v="19"/>
    <n v="256.106333333333"/>
    <x v="1"/>
  </r>
  <r>
    <x v="17"/>
    <x v="19"/>
    <n v="261.36783333333301"/>
    <x v="1"/>
  </r>
  <r>
    <x v="18"/>
    <x v="19"/>
    <n v="264.70400000000001"/>
    <x v="1"/>
  </r>
  <r>
    <x v="19"/>
    <x v="19"/>
    <n v="267.05433333333298"/>
    <x v="1"/>
  </r>
  <r>
    <x v="20"/>
    <x v="19"/>
    <n v="275.74720000000002"/>
    <x v="1"/>
  </r>
  <r>
    <x v="0"/>
    <x v="0"/>
    <n v="208125.35500000001"/>
    <x v="2"/>
  </r>
  <r>
    <x v="1"/>
    <x v="0"/>
    <n v="214103.45600000001"/>
    <x v="2"/>
  </r>
  <r>
    <x v="2"/>
    <x v="0"/>
    <n v="224545.62899999999"/>
    <x v="2"/>
  </r>
  <r>
    <x v="3"/>
    <x v="0"/>
    <n v="239911.62400000001"/>
    <x v="2"/>
  </r>
  <r>
    <x v="4"/>
    <x v="0"/>
    <n v="257637.92199999999"/>
    <x v="2"/>
  </r>
  <r>
    <x v="5"/>
    <x v="0"/>
    <n v="269153.32"/>
    <x v="2"/>
  </r>
  <r>
    <x v="6"/>
    <x v="0"/>
    <n v="277955.08100000001"/>
    <x v="2"/>
  </r>
  <r>
    <x v="7"/>
    <x v="0"/>
    <n v="273531.55099999998"/>
    <x v="2"/>
  </r>
  <r>
    <x v="8"/>
    <x v="0"/>
    <n v="266522.79700000002"/>
    <x v="2"/>
  </r>
  <r>
    <x v="9"/>
    <x v="0"/>
    <n v="272123.15899999999"/>
    <x v="2"/>
  </r>
  <r>
    <x v="10"/>
    <x v="0"/>
    <n v="281302.90500000003"/>
    <x v="2"/>
  </r>
  <r>
    <x v="11"/>
    <x v="0"/>
    <n v="292330.81300000002"/>
    <x v="2"/>
  </r>
  <r>
    <x v="12"/>
    <x v="0"/>
    <n v="305248.97499999998"/>
    <x v="2"/>
  </r>
  <r>
    <x v="13"/>
    <x v="0"/>
    <n v="325002.75699999998"/>
    <x v="2"/>
  </r>
  <r>
    <x v="14"/>
    <x v="0"/>
    <n v="347744.95699999999"/>
    <x v="2"/>
  </r>
  <r>
    <x v="15"/>
    <x v="0"/>
    <n v="369995.897"/>
    <x v="2"/>
  </r>
  <r>
    <x v="16"/>
    <x v="0"/>
    <n v="389471.81300000002"/>
    <x v="2"/>
  </r>
  <r>
    <x v="17"/>
    <x v="0"/>
    <n v="411660.04499999998"/>
    <x v="2"/>
  </r>
  <r>
    <x v="18"/>
    <x v="0"/>
    <n v="438936.81400000001"/>
    <x v="2"/>
  </r>
  <r>
    <x v="19"/>
    <x v="0"/>
    <n v="425443.80699999997"/>
    <x v="2"/>
  </r>
  <r>
    <x v="0"/>
    <x v="1"/>
    <n v="102974.67200000001"/>
    <x v="2"/>
  </r>
  <r>
    <x v="1"/>
    <x v="1"/>
    <n v="108228.454"/>
    <x v="2"/>
  </r>
  <r>
    <x v="2"/>
    <x v="1"/>
    <n v="112798.30499999999"/>
    <x v="2"/>
  </r>
  <r>
    <x v="3"/>
    <x v="1"/>
    <n v="119753.76700000001"/>
    <x v="2"/>
  </r>
  <r>
    <x v="4"/>
    <x v="1"/>
    <n v="128559.908"/>
    <x v="2"/>
  </r>
  <r>
    <x v="5"/>
    <x v="1"/>
    <n v="135614.829"/>
    <x v="2"/>
  </r>
  <r>
    <x v="6"/>
    <x v="1"/>
    <n v="140017.144"/>
    <x v="2"/>
  </r>
  <r>
    <x v="7"/>
    <x v="1"/>
    <n v="144649.59400000001"/>
    <x v="2"/>
  </r>
  <r>
    <x v="8"/>
    <x v="1"/>
    <n v="146563.97"/>
    <x v="2"/>
  </r>
  <r>
    <x v="9"/>
    <x v="1"/>
    <n v="153461.467"/>
    <x v="2"/>
  </r>
  <r>
    <x v="10"/>
    <x v="1"/>
    <n v="158810.78899999999"/>
    <x v="2"/>
  </r>
  <r>
    <x v="11"/>
    <x v="1"/>
    <n v="163424.44500000001"/>
    <x v="2"/>
  </r>
  <r>
    <x v="12"/>
    <x v="1"/>
    <n v="169217.63500000001"/>
    <x v="2"/>
  </r>
  <r>
    <x v="13"/>
    <x v="1"/>
    <n v="175334.84400000001"/>
    <x v="2"/>
  </r>
  <r>
    <x v="14"/>
    <x v="1"/>
    <n v="183664.932"/>
    <x v="2"/>
  </r>
  <r>
    <x v="15"/>
    <x v="1"/>
    <n v="192223.283"/>
    <x v="2"/>
  </r>
  <r>
    <x v="16"/>
    <x v="1"/>
    <n v="198751.55900000001"/>
    <x v="2"/>
  </r>
  <r>
    <x v="17"/>
    <x v="1"/>
    <n v="205653.04699999999"/>
    <x v="2"/>
  </r>
  <r>
    <x v="18"/>
    <x v="1"/>
    <n v="212887.514"/>
    <x v="2"/>
  </r>
  <r>
    <x v="19"/>
    <x v="1"/>
    <n v="205810.92300000001"/>
    <x v="2"/>
  </r>
  <r>
    <x v="0"/>
    <x v="2"/>
    <n v="234693.57"/>
    <x v="2"/>
  </r>
  <r>
    <x v="1"/>
    <x v="2"/>
    <n v="237735.492"/>
    <x v="2"/>
  </r>
  <r>
    <x v="2"/>
    <x v="2"/>
    <n v="245407.95800000001"/>
    <x v="2"/>
  </r>
  <r>
    <x v="3"/>
    <x v="2"/>
    <n v="259116.34400000001"/>
    <x v="2"/>
  </r>
  <r>
    <x v="4"/>
    <x v="2"/>
    <n v="272211.31099999999"/>
    <x v="2"/>
  </r>
  <r>
    <x v="5"/>
    <x v="2"/>
    <n v="287146.989"/>
    <x v="2"/>
  </r>
  <r>
    <x v="6"/>
    <x v="2"/>
    <n v="303949.31199999998"/>
    <x v="2"/>
  </r>
  <r>
    <x v="7"/>
    <x v="2"/>
    <n v="311634.603"/>
    <x v="2"/>
  </r>
  <r>
    <x v="8"/>
    <x v="2"/>
    <n v="312593.39500000002"/>
    <x v="2"/>
  </r>
  <r>
    <x v="9"/>
    <x v="2"/>
    <n v="330424.30699999997"/>
    <x v="2"/>
  </r>
  <r>
    <x v="10"/>
    <x v="2"/>
    <n v="341801.13299999997"/>
    <x v="2"/>
  </r>
  <r>
    <x v="11"/>
    <x v="2"/>
    <n v="357088.35499999998"/>
    <x v="2"/>
  </r>
  <r>
    <x v="12"/>
    <x v="2"/>
    <n v="366244.86300000001"/>
    <x v="2"/>
  </r>
  <r>
    <x v="13"/>
    <x v="2"/>
    <n v="379924.79499999998"/>
    <x v="2"/>
  </r>
  <r>
    <x v="14"/>
    <x v="2"/>
    <n v="403931.13799999998"/>
    <x v="2"/>
  </r>
  <r>
    <x v="15"/>
    <x v="2"/>
    <n v="418289.875"/>
    <x v="2"/>
  </r>
  <r>
    <x v="16"/>
    <x v="2"/>
    <n v="434282.61200000002"/>
    <x v="2"/>
  </r>
  <r>
    <x v="17"/>
    <x v="2"/>
    <n v="462229.52799999999"/>
    <x v="2"/>
  </r>
  <r>
    <x v="18"/>
    <x v="2"/>
    <n v="488174.288"/>
    <x v="2"/>
  </r>
  <r>
    <x v="19"/>
    <x v="2"/>
    <n v="480307.07299999997"/>
    <x v="2"/>
  </r>
  <r>
    <x v="0"/>
    <x v="3"/>
    <n v="401407.69300000003"/>
    <x v="2"/>
  </r>
  <r>
    <x v="1"/>
    <x v="3"/>
    <n v="411155.21100000001"/>
    <x v="2"/>
  </r>
  <r>
    <x v="2"/>
    <x v="3"/>
    <n v="425385.58600000001"/>
    <x v="2"/>
  </r>
  <r>
    <x v="3"/>
    <x v="3"/>
    <n v="449004.15600000002"/>
    <x v="2"/>
  </r>
  <r>
    <x v="4"/>
    <x v="3"/>
    <n v="472993.55200000003"/>
    <x v="2"/>
  </r>
  <r>
    <x v="5"/>
    <x v="3"/>
    <n v="500969.50199999998"/>
    <x v="2"/>
  </r>
  <r>
    <x v="6"/>
    <x v="3"/>
    <n v="523165.163"/>
    <x v="2"/>
  </r>
  <r>
    <x v="7"/>
    <x v="3"/>
    <n v="520597.01500000001"/>
    <x v="2"/>
  </r>
  <r>
    <x v="8"/>
    <x v="3"/>
    <n v="510758.95799999998"/>
    <x v="2"/>
  </r>
  <r>
    <x v="9"/>
    <x v="3"/>
    <n v="523098.04100000003"/>
    <x v="2"/>
  </r>
  <r>
    <x v="10"/>
    <x v="3"/>
    <n v="542384.78"/>
    <x v="2"/>
  </r>
  <r>
    <x v="11"/>
    <x v="3"/>
    <n v="570954.87399999995"/>
    <x v="2"/>
  </r>
  <r>
    <x v="12"/>
    <x v="3"/>
    <n v="583070.71999999997"/>
    <x v="2"/>
  </r>
  <r>
    <x v="13"/>
    <x v="3"/>
    <n v="609478.18000000005"/>
    <x v="2"/>
  </r>
  <r>
    <x v="14"/>
    <x v="3"/>
    <n v="636938.86499999999"/>
    <x v="2"/>
  </r>
  <r>
    <x v="15"/>
    <x v="3"/>
    <n v="647455.652"/>
    <x v="2"/>
  </r>
  <r>
    <x v="16"/>
    <x v="3"/>
    <n v="667153.495"/>
    <x v="2"/>
  </r>
  <r>
    <x v="17"/>
    <x v="3"/>
    <n v="701954.96799999999"/>
    <x v="2"/>
  </r>
  <r>
    <x v="18"/>
    <x v="3"/>
    <n v="721906.95"/>
    <x v="2"/>
  </r>
  <r>
    <x v="19"/>
    <x v="3"/>
    <n v="692988.23699999996"/>
    <x v="2"/>
  </r>
  <r>
    <x v="0"/>
    <x v="4"/>
    <n v="227080.47500000001"/>
    <x v="2"/>
  </r>
  <r>
    <x v="1"/>
    <x v="4"/>
    <n v="236415.902"/>
    <x v="2"/>
  </r>
  <r>
    <x v="2"/>
    <x v="4"/>
    <n v="243606.20699999999"/>
    <x v="2"/>
  </r>
  <r>
    <x v="3"/>
    <x v="4"/>
    <n v="263007.68400000001"/>
    <x v="2"/>
  </r>
  <r>
    <x v="4"/>
    <x v="4"/>
    <n v="284629.81400000001"/>
    <x v="2"/>
  </r>
  <r>
    <x v="5"/>
    <x v="4"/>
    <n v="314651.88199999998"/>
    <x v="2"/>
  </r>
  <r>
    <x v="6"/>
    <x v="4"/>
    <n v="332946.79300000001"/>
    <x v="2"/>
  </r>
  <r>
    <x v="7"/>
    <x v="4"/>
    <n v="343969.79700000002"/>
    <x v="2"/>
  </r>
  <r>
    <x v="8"/>
    <x v="4"/>
    <n v="327718.81599999999"/>
    <x v="2"/>
  </r>
  <r>
    <x v="9"/>
    <x v="4"/>
    <n v="340179.679"/>
    <x v="2"/>
  </r>
  <r>
    <x v="10"/>
    <x v="4"/>
    <n v="359386.45799999998"/>
    <x v="2"/>
  </r>
  <r>
    <x v="11"/>
    <x v="4"/>
    <n v="377846.40700000001"/>
    <x v="2"/>
  </r>
  <r>
    <x v="12"/>
    <x v="4"/>
    <n v="396428.07199999999"/>
    <x v="2"/>
  </r>
  <r>
    <x v="13"/>
    <x v="4"/>
    <n v="417730.68800000002"/>
    <x v="2"/>
  </r>
  <r>
    <x v="14"/>
    <x v="4"/>
    <n v="438084.24800000002"/>
    <x v="2"/>
  </r>
  <r>
    <x v="15"/>
    <x v="4"/>
    <n v="456712.67499999999"/>
    <x v="2"/>
  </r>
  <r>
    <x v="16"/>
    <x v="4"/>
    <n v="480906.20299999998"/>
    <x v="2"/>
  </r>
  <r>
    <x v="17"/>
    <x v="4"/>
    <n v="511962.53700000001"/>
    <x v="2"/>
  </r>
  <r>
    <x v="18"/>
    <x v="4"/>
    <n v="540633.96100000001"/>
    <x v="2"/>
  </r>
  <r>
    <x v="19"/>
    <x v="4"/>
    <n v="534807.25100000005"/>
    <x v="2"/>
  </r>
  <r>
    <x v="0"/>
    <x v="5"/>
    <n v="107439.62699999999"/>
    <x v="2"/>
  </r>
  <r>
    <x v="1"/>
    <x v="5"/>
    <n v="109575.857"/>
    <x v="2"/>
  </r>
  <r>
    <x v="2"/>
    <x v="5"/>
    <n v="111826.23299999999"/>
    <x v="2"/>
  </r>
  <r>
    <x v="3"/>
    <x v="5"/>
    <n v="115122.352"/>
    <x v="2"/>
  </r>
  <r>
    <x v="4"/>
    <x v="5"/>
    <n v="123337.59"/>
    <x v="2"/>
  </r>
  <r>
    <x v="5"/>
    <x v="5"/>
    <n v="129242.845"/>
    <x v="2"/>
  </r>
  <r>
    <x v="6"/>
    <x v="5"/>
    <n v="138503.71400000001"/>
    <x v="2"/>
  </r>
  <r>
    <x v="7"/>
    <x v="5"/>
    <n v="140775.522"/>
    <x v="2"/>
  </r>
  <r>
    <x v="8"/>
    <x v="5"/>
    <n v="138281.399"/>
    <x v="2"/>
  </r>
  <r>
    <x v="9"/>
    <x v="5"/>
    <n v="142517.16399999999"/>
    <x v="2"/>
  </r>
  <r>
    <x v="10"/>
    <x v="5"/>
    <n v="147392.85500000001"/>
    <x v="2"/>
  </r>
  <r>
    <x v="11"/>
    <x v="5"/>
    <n v="154899.04800000001"/>
    <x v="2"/>
  </r>
  <r>
    <x v="12"/>
    <x v="5"/>
    <n v="164035.64499999999"/>
    <x v="2"/>
  </r>
  <r>
    <x v="13"/>
    <x v="5"/>
    <n v="173826.48499999999"/>
    <x v="2"/>
  </r>
  <r>
    <x v="14"/>
    <x v="5"/>
    <n v="184611.894"/>
    <x v="2"/>
  </r>
  <r>
    <x v="15"/>
    <x v="5"/>
    <n v="190857.98699999999"/>
    <x v="2"/>
  </r>
  <r>
    <x v="16"/>
    <x v="5"/>
    <n v="199940.10699999999"/>
    <x v="2"/>
  </r>
  <r>
    <x v="17"/>
    <x v="5"/>
    <n v="213146.12700000001"/>
    <x v="2"/>
  </r>
  <r>
    <x v="18"/>
    <x v="5"/>
    <n v="227259.59700000001"/>
    <x v="2"/>
  </r>
  <r>
    <x v="19"/>
    <x v="5"/>
    <n v="223145.76"/>
    <x v="2"/>
  </r>
  <r>
    <x v="0"/>
    <x v="6"/>
    <n v="183631.75"/>
    <x v="2"/>
  </r>
  <r>
    <x v="1"/>
    <x v="6"/>
    <n v="189758.88800000001"/>
    <x v="2"/>
  </r>
  <r>
    <x v="2"/>
    <x v="6"/>
    <n v="195514.6"/>
    <x v="2"/>
  </r>
  <r>
    <x v="3"/>
    <x v="6"/>
    <n v="199896.71599999999"/>
    <x v="2"/>
  </r>
  <r>
    <x v="4"/>
    <x v="6"/>
    <n v="207683.07500000001"/>
    <x v="2"/>
  </r>
  <r>
    <x v="5"/>
    <x v="6"/>
    <n v="205798.52799999999"/>
    <x v="2"/>
  </r>
  <r>
    <x v="6"/>
    <x v="6"/>
    <n v="208806.522"/>
    <x v="2"/>
  </r>
  <r>
    <x v="7"/>
    <x v="6"/>
    <n v="196311.117"/>
    <x v="2"/>
  </r>
  <r>
    <x v="8"/>
    <x v="6"/>
    <n v="180912.71"/>
    <x v="2"/>
  </r>
  <r>
    <x v="9"/>
    <x v="6"/>
    <n v="192776.35500000001"/>
    <x v="2"/>
  </r>
  <r>
    <x v="10"/>
    <x v="6"/>
    <n v="202095.13500000001"/>
    <x v="2"/>
  </r>
  <r>
    <x v="11"/>
    <x v="6"/>
    <n v="214466.10399999999"/>
    <x v="2"/>
  </r>
  <r>
    <x v="12"/>
    <x v="6"/>
    <n v="222515.52799999999"/>
    <x v="2"/>
  </r>
  <r>
    <x v="13"/>
    <x v="6"/>
    <n v="229737.851"/>
    <x v="2"/>
  </r>
  <r>
    <x v="14"/>
    <x v="6"/>
    <n v="240955.70499999999"/>
    <x v="2"/>
  </r>
  <r>
    <x v="15"/>
    <x v="6"/>
    <n v="248634.639"/>
    <x v="2"/>
  </r>
  <r>
    <x v="16"/>
    <x v="6"/>
    <n v="253209.61199999999"/>
    <x v="2"/>
  </r>
  <r>
    <x v="17"/>
    <x v="6"/>
    <n v="262062.99600000001"/>
    <x v="2"/>
  </r>
  <r>
    <x v="18"/>
    <x v="6"/>
    <n v="266607.88199999998"/>
    <x v="2"/>
  </r>
  <r>
    <x v="19"/>
    <x v="6"/>
    <n v="254533.01500000001"/>
    <x v="2"/>
  </r>
  <r>
    <x v="0"/>
    <x v="7"/>
    <n v="211844.038"/>
    <x v="2"/>
  </r>
  <r>
    <x v="1"/>
    <x v="7"/>
    <n v="211544.02499999999"/>
    <x v="2"/>
  </r>
  <r>
    <x v="2"/>
    <x v="7"/>
    <n v="220710.44500000001"/>
    <x v="2"/>
  </r>
  <r>
    <x v="3"/>
    <x v="7"/>
    <n v="248836.94899999999"/>
    <x v="2"/>
  </r>
  <r>
    <x v="4"/>
    <x v="7"/>
    <n v="268327.93300000002"/>
    <x v="2"/>
  </r>
  <r>
    <x v="5"/>
    <x v="7"/>
    <n v="301970.163"/>
    <x v="2"/>
  </r>
  <r>
    <x v="6"/>
    <x v="7"/>
    <n v="335873.22"/>
    <x v="2"/>
  </r>
  <r>
    <x v="7"/>
    <x v="7"/>
    <n v="337185.76400000002"/>
    <x v="2"/>
  </r>
  <r>
    <x v="8"/>
    <x v="7"/>
    <n v="327938.54300000001"/>
    <x v="2"/>
  </r>
  <r>
    <x v="9"/>
    <x v="7"/>
    <n v="353397.18400000001"/>
    <x v="2"/>
  </r>
  <r>
    <x v="10"/>
    <x v="7"/>
    <n v="382941.35100000002"/>
    <x v="2"/>
  </r>
  <r>
    <x v="11"/>
    <x v="7"/>
    <n v="406972.64799999999"/>
    <x v="2"/>
  </r>
  <r>
    <x v="12"/>
    <x v="7"/>
    <n v="429918.37199999997"/>
    <x v="2"/>
  </r>
  <r>
    <x v="13"/>
    <x v="7"/>
    <n v="441959.625"/>
    <x v="2"/>
  </r>
  <r>
    <x v="14"/>
    <x v="7"/>
    <n v="461490.27500000002"/>
    <x v="2"/>
  </r>
  <r>
    <x v="15"/>
    <x v="7"/>
    <n v="453323.71100000001"/>
    <x v="2"/>
  </r>
  <r>
    <x v="16"/>
    <x v="7"/>
    <n v="473076.36300000001"/>
    <x v="2"/>
  </r>
  <r>
    <x v="17"/>
    <x v="7"/>
    <n v="505889.766"/>
    <x v="2"/>
  </r>
  <r>
    <x v="18"/>
    <x v="7"/>
    <n v="509311.54"/>
    <x v="2"/>
  </r>
  <r>
    <x v="19"/>
    <x v="7"/>
    <n v="488164.62699999998"/>
    <x v="2"/>
  </r>
  <r>
    <x v="0"/>
    <x v="8"/>
    <n v="518030.43199999997"/>
    <x v="2"/>
  </r>
  <r>
    <x v="1"/>
    <x v="8"/>
    <n v="536607.73300000001"/>
    <x v="2"/>
  </r>
  <r>
    <x v="2"/>
    <x v="8"/>
    <n v="567065.25100000005"/>
    <x v="2"/>
  </r>
  <r>
    <x v="3"/>
    <x v="8"/>
    <n v="600418.06599999999"/>
    <x v="2"/>
  </r>
  <r>
    <x v="4"/>
    <x v="8"/>
    <n v="634786.05099999998"/>
    <x v="2"/>
  </r>
  <r>
    <x v="5"/>
    <x v="8"/>
    <n v="677313.07700000005"/>
    <x v="2"/>
  </r>
  <r>
    <x v="6"/>
    <x v="8"/>
    <n v="701510.89899999998"/>
    <x v="2"/>
  </r>
  <r>
    <x v="7"/>
    <x v="8"/>
    <n v="718064.39599999995"/>
    <x v="2"/>
  </r>
  <r>
    <x v="8"/>
    <x v="8"/>
    <n v="694677.52"/>
    <x v="2"/>
  </r>
  <r>
    <x v="9"/>
    <x v="8"/>
    <n v="721432.80700000003"/>
    <x v="2"/>
  </r>
  <r>
    <x v="10"/>
    <x v="8"/>
    <n v="742349.63199999998"/>
    <x v="2"/>
  </r>
  <r>
    <x v="11"/>
    <x v="8"/>
    <n v="770616.43099999998"/>
    <x v="2"/>
  </r>
  <r>
    <x v="12"/>
    <x v="8"/>
    <n v="799688.13899999997"/>
    <x v="2"/>
  </r>
  <r>
    <x v="13"/>
    <x v="8"/>
    <n v="833317.95499999996"/>
    <x v="2"/>
  </r>
  <r>
    <x v="14"/>
    <x v="8"/>
    <n v="882307.12399999995"/>
    <x v="2"/>
  </r>
  <r>
    <x v="15"/>
    <x v="8"/>
    <n v="910277.06499999994"/>
    <x v="2"/>
  </r>
  <r>
    <x v="16"/>
    <x v="8"/>
    <n v="957632.37100000004"/>
    <x v="2"/>
  </r>
  <r>
    <x v="17"/>
    <x v="8"/>
    <n v="1006224.798"/>
    <x v="2"/>
  </r>
  <r>
    <x v="18"/>
    <x v="8"/>
    <n v="1055570.3899999999"/>
    <x v="2"/>
  </r>
  <r>
    <x v="19"/>
    <x v="8"/>
    <n v="1007037.066"/>
    <x v="2"/>
  </r>
  <r>
    <x v="0"/>
    <x v="9"/>
    <n v="179376.59299999999"/>
    <x v="2"/>
  </r>
  <r>
    <x v="1"/>
    <x v="9"/>
    <n v="190252.19200000001"/>
    <x v="2"/>
  </r>
  <r>
    <x v="2"/>
    <x v="9"/>
    <n v="201324.05100000001"/>
    <x v="2"/>
  </r>
  <r>
    <x v="3"/>
    <x v="9"/>
    <n v="218381.45600000001"/>
    <x v="2"/>
  </r>
  <r>
    <x v="4"/>
    <x v="9"/>
    <n v="237504.83"/>
    <x v="2"/>
  </r>
  <r>
    <x v="5"/>
    <x v="9"/>
    <n v="251490.25399999999"/>
    <x v="2"/>
  </r>
  <r>
    <x v="6"/>
    <x v="9"/>
    <n v="260453.36300000001"/>
    <x v="2"/>
  </r>
  <r>
    <x v="7"/>
    <x v="9"/>
    <n v="253256.139"/>
    <x v="2"/>
  </r>
  <r>
    <x v="8"/>
    <x v="9"/>
    <n v="241248.18299999999"/>
    <x v="2"/>
  </r>
  <r>
    <x v="9"/>
    <x v="9"/>
    <n v="250416.44"/>
    <x v="2"/>
  </r>
  <r>
    <x v="10"/>
    <x v="9"/>
    <n v="254429.72099999999"/>
    <x v="2"/>
  </r>
  <r>
    <x v="11"/>
    <x v="9"/>
    <n v="261234.78899999999"/>
    <x v="2"/>
  </r>
  <r>
    <x v="12"/>
    <x v="9"/>
    <n v="273768.94699999999"/>
    <x v="2"/>
  </r>
  <r>
    <x v="13"/>
    <x v="9"/>
    <n v="288657.23"/>
    <x v="2"/>
  </r>
  <r>
    <x v="14"/>
    <x v="9"/>
    <n v="308286.88500000001"/>
    <x v="2"/>
  </r>
  <r>
    <x v="15"/>
    <x v="9"/>
    <n v="322562.83199999999"/>
    <x v="2"/>
  </r>
  <r>
    <x v="16"/>
    <x v="9"/>
    <n v="340554.337"/>
    <x v="2"/>
  </r>
  <r>
    <x v="17"/>
    <x v="9"/>
    <n v="360229.87"/>
    <x v="2"/>
  </r>
  <r>
    <x v="18"/>
    <x v="9"/>
    <n v="376603.20699999999"/>
    <x v="2"/>
  </r>
  <r>
    <x v="19"/>
    <x v="9"/>
    <n v="365051.489"/>
    <x v="2"/>
  </r>
  <r>
    <x v="0"/>
    <x v="10"/>
    <n v="140695.81899999999"/>
    <x v="2"/>
  </r>
  <r>
    <x v="1"/>
    <x v="10"/>
    <n v="144892.53899999999"/>
    <x v="2"/>
  </r>
  <r>
    <x v="2"/>
    <x v="10"/>
    <n v="154369.671"/>
    <x v="2"/>
  </r>
  <r>
    <x v="3"/>
    <x v="10"/>
    <n v="165416.53"/>
    <x v="2"/>
  </r>
  <r>
    <x v="4"/>
    <x v="10"/>
    <n v="176747.829"/>
    <x v="2"/>
  </r>
  <r>
    <x v="5"/>
    <x v="10"/>
    <n v="180933.17"/>
    <x v="2"/>
  </r>
  <r>
    <x v="6"/>
    <x v="10"/>
    <n v="188527.274"/>
    <x v="2"/>
  </r>
  <r>
    <x v="7"/>
    <x v="10"/>
    <n v="190205.06899999999"/>
    <x v="2"/>
  </r>
  <r>
    <x v="8"/>
    <x v="10"/>
    <n v="186323.291"/>
    <x v="2"/>
  </r>
  <r>
    <x v="9"/>
    <x v="10"/>
    <n v="193513.28700000001"/>
    <x v="2"/>
  </r>
  <r>
    <x v="10"/>
    <x v="10"/>
    <n v="202332.22"/>
    <x v="2"/>
  </r>
  <r>
    <x v="11"/>
    <x v="10"/>
    <n v="210304.679"/>
    <x v="2"/>
  </r>
  <r>
    <x v="12"/>
    <x v="10"/>
    <n v="219793.32699999999"/>
    <x v="2"/>
  </r>
  <r>
    <x v="13"/>
    <x v="10"/>
    <n v="232315.465"/>
    <x v="2"/>
  </r>
  <r>
    <x v="14"/>
    <x v="10"/>
    <n v="241312.26300000001"/>
    <x v="2"/>
  </r>
  <r>
    <x v="15"/>
    <x v="10"/>
    <n v="247968.00899999999"/>
    <x v="2"/>
  </r>
  <r>
    <x v="16"/>
    <x v="10"/>
    <n v="256332.87100000001"/>
    <x v="2"/>
  </r>
  <r>
    <x v="17"/>
    <x v="10"/>
    <n v="271255.00400000002"/>
    <x v="2"/>
  </r>
  <r>
    <x v="18"/>
    <x v="10"/>
    <n v="278263.82500000001"/>
    <x v="2"/>
  </r>
  <r>
    <x v="19"/>
    <x v="10"/>
    <n v="270282.12800000003"/>
    <x v="2"/>
  </r>
  <r>
    <x v="0"/>
    <x v="11"/>
    <n v="943455.21499999997"/>
    <x v="2"/>
  </r>
  <r>
    <x v="1"/>
    <x v="11"/>
    <n v="956748.49899999995"/>
    <x v="2"/>
  </r>
  <r>
    <x v="2"/>
    <x v="11"/>
    <n v="978374.46299999999"/>
    <x v="2"/>
  </r>
  <r>
    <x v="3"/>
    <x v="11"/>
    <n v="1030208.245"/>
    <x v="2"/>
  </r>
  <r>
    <x v="4"/>
    <x v="11"/>
    <n v="1087191.9180000001"/>
    <x v="2"/>
  </r>
  <r>
    <x v="5"/>
    <x v="11"/>
    <n v="1152952.0149999999"/>
    <x v="2"/>
  </r>
  <r>
    <x v="6"/>
    <x v="11"/>
    <n v="1200662.0789999999"/>
    <x v="2"/>
  </r>
  <r>
    <x v="7"/>
    <x v="11"/>
    <n v="1200903.861"/>
    <x v="2"/>
  </r>
  <r>
    <x v="8"/>
    <x v="11"/>
    <n v="1228112.524"/>
    <x v="2"/>
  </r>
  <r>
    <x v="9"/>
    <x v="11"/>
    <n v="1288303.129"/>
    <x v="2"/>
  </r>
  <r>
    <x v="10"/>
    <x v="11"/>
    <n v="1312974.304"/>
    <x v="2"/>
  </r>
  <r>
    <x v="11"/>
    <x v="11"/>
    <n v="1400779.267"/>
    <x v="2"/>
  </r>
  <r>
    <x v="12"/>
    <x v="11"/>
    <n v="1445252.2320000001"/>
    <x v="2"/>
  </r>
  <r>
    <x v="13"/>
    <x v="11"/>
    <n v="1507782.7860000001"/>
    <x v="2"/>
  </r>
  <r>
    <x v="14"/>
    <x v="11"/>
    <n v="1570332.7450000001"/>
    <x v="2"/>
  </r>
  <r>
    <x v="15"/>
    <x v="11"/>
    <n v="1638128.9410000001"/>
    <x v="2"/>
  </r>
  <r>
    <x v="16"/>
    <x v="11"/>
    <n v="1690244.554"/>
    <x v="2"/>
  </r>
  <r>
    <x v="17"/>
    <x v="11"/>
    <n v="1790858.0789999999"/>
    <x v="2"/>
  </r>
  <r>
    <x v="18"/>
    <x v="11"/>
    <n v="1872165.5049999999"/>
    <x v="2"/>
  </r>
  <r>
    <x v="19"/>
    <x v="11"/>
    <n v="1809323.3970000001"/>
    <x v="2"/>
  </r>
  <r>
    <x v="0"/>
    <x v="12"/>
    <n v="242677.43700000001"/>
    <x v="2"/>
  </r>
  <r>
    <x v="1"/>
    <x v="12"/>
    <n v="249723.97899999999"/>
    <x v="2"/>
  </r>
  <r>
    <x v="2"/>
    <x v="12"/>
    <n v="264853.37099999998"/>
    <x v="2"/>
  </r>
  <r>
    <x v="3"/>
    <x v="12"/>
    <n v="282314.65399999998"/>
    <x v="2"/>
  </r>
  <r>
    <x v="4"/>
    <x v="12"/>
    <n v="293826.00199999998"/>
    <x v="2"/>
  </r>
  <r>
    <x v="5"/>
    <x v="12"/>
    <n v="306907.95299999998"/>
    <x v="2"/>
  </r>
  <r>
    <x v="6"/>
    <x v="12"/>
    <n v="326976.46799999999"/>
    <x v="2"/>
  </r>
  <r>
    <x v="7"/>
    <x v="12"/>
    <n v="340107.723"/>
    <x v="2"/>
  </r>
  <r>
    <x v="8"/>
    <x v="12"/>
    <n v="334234.96399999998"/>
    <x v="2"/>
  </r>
  <r>
    <x v="9"/>
    <x v="12"/>
    <n v="343539.46500000003"/>
    <x v="2"/>
  </r>
  <r>
    <x v="10"/>
    <x v="12"/>
    <n v="351690.65899999999"/>
    <x v="2"/>
  </r>
  <r>
    <x v="11"/>
    <x v="12"/>
    <n v="367778.658"/>
    <x v="2"/>
  </r>
  <r>
    <x v="12"/>
    <x v="12"/>
    <n v="377541.28899999999"/>
    <x v="2"/>
  </r>
  <r>
    <x v="13"/>
    <x v="12"/>
    <n v="394728.109"/>
    <x v="2"/>
  </r>
  <r>
    <x v="14"/>
    <x v="12"/>
    <n v="407824.14500000002"/>
    <x v="2"/>
  </r>
  <r>
    <x v="15"/>
    <x v="12"/>
    <n v="414883.70600000001"/>
    <x v="2"/>
  </r>
  <r>
    <x v="16"/>
    <x v="12"/>
    <n v="418695.98100000003"/>
    <x v="2"/>
  </r>
  <r>
    <x v="17"/>
    <x v="12"/>
    <n v="435423.85200000001"/>
    <x v="2"/>
  </r>
  <r>
    <x v="18"/>
    <x v="12"/>
    <n v="450742.19199999998"/>
    <x v="2"/>
  </r>
  <r>
    <x v="19"/>
    <x v="12"/>
    <n v="439055.11800000002"/>
    <x v="2"/>
  </r>
  <r>
    <x v="0"/>
    <x v="13"/>
    <n v="124351.109"/>
    <x v="2"/>
  </r>
  <r>
    <x v="1"/>
    <x v="13"/>
    <n v="130829.924"/>
    <x v="2"/>
  </r>
  <r>
    <x v="2"/>
    <x v="13"/>
    <n v="140576.011"/>
    <x v="2"/>
  </r>
  <r>
    <x v="3"/>
    <x v="13"/>
    <n v="150742.34"/>
    <x v="2"/>
  </r>
  <r>
    <x v="4"/>
    <x v="13"/>
    <n v="166970.628"/>
    <x v="2"/>
  </r>
  <r>
    <x v="5"/>
    <x v="13"/>
    <n v="180974.00899999999"/>
    <x v="2"/>
  </r>
  <r>
    <x v="6"/>
    <x v="13"/>
    <n v="191100.20800000001"/>
    <x v="2"/>
  </r>
  <r>
    <x v="7"/>
    <x v="13"/>
    <n v="190521.764"/>
    <x v="2"/>
  </r>
  <r>
    <x v="8"/>
    <x v="13"/>
    <n v="176581.61199999999"/>
    <x v="2"/>
  </r>
  <r>
    <x v="9"/>
    <x v="13"/>
    <n v="178397.03599999999"/>
    <x v="2"/>
  </r>
  <r>
    <x v="10"/>
    <x v="13"/>
    <n v="185788.92499999999"/>
    <x v="2"/>
  </r>
  <r>
    <x v="11"/>
    <x v="13"/>
    <n v="195823.019"/>
    <x v="2"/>
  </r>
  <r>
    <x v="12"/>
    <x v="13"/>
    <n v="201280.704"/>
    <x v="2"/>
  </r>
  <r>
    <x v="13"/>
    <x v="13"/>
    <n v="209291.46599999999"/>
    <x v="2"/>
  </r>
  <r>
    <x v="14"/>
    <x v="13"/>
    <n v="219956.59700000001"/>
    <x v="2"/>
  </r>
  <r>
    <x v="15"/>
    <x v="13"/>
    <n v="230743.32"/>
    <x v="2"/>
  </r>
  <r>
    <x v="16"/>
    <x v="13"/>
    <n v="243103.394"/>
    <x v="2"/>
  </r>
  <r>
    <x v="17"/>
    <x v="13"/>
    <n v="259286.47500000001"/>
    <x v="2"/>
  </r>
  <r>
    <x v="18"/>
    <x v="13"/>
    <n v="276914.30499999999"/>
    <x v="2"/>
  </r>
  <r>
    <x v="19"/>
    <x v="13"/>
    <n v="281004.837"/>
    <x v="2"/>
  </r>
  <r>
    <x v="0"/>
    <x v="14"/>
    <n v="115056.79399999999"/>
    <x v="2"/>
  </r>
  <r>
    <x v="1"/>
    <x v="14"/>
    <n v="122438.054"/>
    <x v="2"/>
  </r>
  <r>
    <x v="2"/>
    <x v="14"/>
    <n v="131143.09099999999"/>
    <x v="2"/>
  </r>
  <r>
    <x v="3"/>
    <x v="14"/>
    <n v="141858.951"/>
    <x v="2"/>
  </r>
  <r>
    <x v="4"/>
    <x v="14"/>
    <n v="152878.644"/>
    <x v="2"/>
  </r>
  <r>
    <x v="5"/>
    <x v="14"/>
    <n v="160656.91399999999"/>
    <x v="2"/>
  </r>
  <r>
    <x v="6"/>
    <x v="14"/>
    <n v="167416.33300000001"/>
    <x v="2"/>
  </r>
  <r>
    <x v="7"/>
    <x v="14"/>
    <n v="168273.109"/>
    <x v="2"/>
  </r>
  <r>
    <x v="8"/>
    <x v="14"/>
    <n v="164417.69399999999"/>
    <x v="2"/>
  </r>
  <r>
    <x v="9"/>
    <x v="14"/>
    <n v="167899.89199999999"/>
    <x v="2"/>
  </r>
  <r>
    <x v="10"/>
    <x v="14"/>
    <n v="173264.40100000001"/>
    <x v="2"/>
  </r>
  <r>
    <x v="11"/>
    <x v="14"/>
    <n v="178241.24299999999"/>
    <x v="2"/>
  </r>
  <r>
    <x v="12"/>
    <x v="14"/>
    <n v="188473.15"/>
    <x v="2"/>
  </r>
  <r>
    <x v="13"/>
    <x v="14"/>
    <n v="197247.96400000001"/>
    <x v="2"/>
  </r>
  <r>
    <x v="14"/>
    <x v="14"/>
    <n v="207514.33300000001"/>
    <x v="2"/>
  </r>
  <r>
    <x v="15"/>
    <x v="14"/>
    <n v="211862.37400000001"/>
    <x v="2"/>
  </r>
  <r>
    <x v="16"/>
    <x v="14"/>
    <n v="222238.592"/>
    <x v="2"/>
  </r>
  <r>
    <x v="17"/>
    <x v="14"/>
    <n v="232579.152"/>
    <x v="2"/>
  </r>
  <r>
    <x v="18"/>
    <x v="14"/>
    <n v="242950.04199999999"/>
    <x v="2"/>
  </r>
  <r>
    <x v="19"/>
    <x v="14"/>
    <n v="240411.07199999999"/>
    <x v="2"/>
  </r>
  <r>
    <x v="0"/>
    <x v="15"/>
    <n v="240223.33100000001"/>
    <x v="2"/>
  </r>
  <r>
    <x v="1"/>
    <x v="15"/>
    <n v="238126.36199999999"/>
    <x v="2"/>
  </r>
  <r>
    <x v="2"/>
    <x v="15"/>
    <n v="246289.538"/>
    <x v="2"/>
  </r>
  <r>
    <x v="3"/>
    <x v="15"/>
    <n v="256414.07"/>
    <x v="2"/>
  </r>
  <r>
    <x v="4"/>
    <x v="15"/>
    <n v="278166.39299999998"/>
    <x v="2"/>
  </r>
  <r>
    <x v="5"/>
    <x v="15"/>
    <n v="296377.34100000001"/>
    <x v="2"/>
  </r>
  <r>
    <x v="6"/>
    <x v="15"/>
    <n v="307604.98"/>
    <x v="2"/>
  </r>
  <r>
    <x v="7"/>
    <x v="15"/>
    <n v="324695.02899999998"/>
    <x v="2"/>
  </r>
  <r>
    <x v="8"/>
    <x v="15"/>
    <n v="309329.272"/>
    <x v="2"/>
  </r>
  <r>
    <x v="9"/>
    <x v="15"/>
    <n v="316779.48100000003"/>
    <x v="2"/>
  </r>
  <r>
    <x v="10"/>
    <x v="15"/>
    <n v="329715.79200000002"/>
    <x v="2"/>
  </r>
  <r>
    <x v="11"/>
    <x v="15"/>
    <n v="363995.87099999998"/>
    <x v="2"/>
  </r>
  <r>
    <x v="12"/>
    <x v="15"/>
    <n v="382609.21399999998"/>
    <x v="2"/>
  </r>
  <r>
    <x v="13"/>
    <x v="15"/>
    <n v="412207.01199999999"/>
    <x v="2"/>
  </r>
  <r>
    <x v="14"/>
    <x v="15"/>
    <n v="443406.28100000002"/>
    <x v="2"/>
  </r>
  <r>
    <x v="15"/>
    <x v="15"/>
    <n v="472395.54499999998"/>
    <x v="2"/>
  </r>
  <r>
    <x v="16"/>
    <x v="15"/>
    <n v="519358.95"/>
    <x v="2"/>
  </r>
  <r>
    <x v="17"/>
    <x v="15"/>
    <n v="562046.31099999999"/>
    <x v="2"/>
  </r>
  <r>
    <x v="18"/>
    <x v="15"/>
    <n v="595294.62"/>
    <x v="2"/>
  </r>
  <r>
    <x v="19"/>
    <x v="15"/>
    <n v="588335.54299999995"/>
    <x v="2"/>
  </r>
  <r>
    <x v="0"/>
    <x v="16"/>
    <n v="159243.61199999999"/>
    <x v="2"/>
  </r>
  <r>
    <x v="1"/>
    <x v="16"/>
    <n v="162437.21100000001"/>
    <x v="2"/>
  </r>
  <r>
    <x v="2"/>
    <x v="16"/>
    <n v="167612.44699999999"/>
    <x v="2"/>
  </r>
  <r>
    <x v="3"/>
    <x v="16"/>
    <n v="175236.78"/>
    <x v="2"/>
  </r>
  <r>
    <x v="4"/>
    <x v="16"/>
    <n v="192044.47399999999"/>
    <x v="2"/>
  </r>
  <r>
    <x v="5"/>
    <x v="16"/>
    <n v="206996.83300000001"/>
    <x v="2"/>
  </r>
  <r>
    <x v="6"/>
    <x v="16"/>
    <n v="227215.084"/>
    <x v="2"/>
  </r>
  <r>
    <x v="7"/>
    <x v="16"/>
    <n v="235857.435"/>
    <x v="2"/>
  </r>
  <r>
    <x v="8"/>
    <x v="16"/>
    <n v="231980.182"/>
    <x v="2"/>
  </r>
  <r>
    <x v="9"/>
    <x v="16"/>
    <n v="240147.40900000001"/>
    <x v="2"/>
  </r>
  <r>
    <x v="10"/>
    <x v="16"/>
    <n v="251468.13200000001"/>
    <x v="2"/>
  </r>
  <r>
    <x v="11"/>
    <x v="16"/>
    <n v="269458.587"/>
    <x v="2"/>
  </r>
  <r>
    <x v="12"/>
    <x v="16"/>
    <n v="285068.19400000002"/>
    <x v="2"/>
  </r>
  <r>
    <x v="13"/>
    <x v="16"/>
    <n v="302314.75599999999"/>
    <x v="2"/>
  </r>
  <r>
    <x v="14"/>
    <x v="16"/>
    <n v="320665.74800000002"/>
    <x v="2"/>
  </r>
  <r>
    <x v="15"/>
    <x v="16"/>
    <n v="336256.81599999999"/>
    <x v="2"/>
  </r>
  <r>
    <x v="16"/>
    <x v="16"/>
    <n v="360610.815"/>
    <x v="2"/>
  </r>
  <r>
    <x v="17"/>
    <x v="16"/>
    <n v="393634.70199999999"/>
    <x v="2"/>
  </r>
  <r>
    <x v="18"/>
    <x v="16"/>
    <n v="419475.451"/>
    <x v="2"/>
  </r>
  <r>
    <x v="19"/>
    <x v="16"/>
    <n v="426939.96299999999"/>
    <x v="2"/>
  </r>
  <r>
    <x v="0"/>
    <x v="17"/>
    <n v="102596.12699999999"/>
    <x v="2"/>
  </r>
  <r>
    <x v="1"/>
    <x v="17"/>
    <n v="105867.63499999999"/>
    <x v="2"/>
  </r>
  <r>
    <x v="2"/>
    <x v="17"/>
    <n v="111060.939"/>
    <x v="2"/>
  </r>
  <r>
    <x v="3"/>
    <x v="17"/>
    <n v="116501.16"/>
    <x v="2"/>
  </r>
  <r>
    <x v="4"/>
    <x v="17"/>
    <n v="122524.352"/>
    <x v="2"/>
  </r>
  <r>
    <x v="5"/>
    <x v="17"/>
    <n v="126569.159"/>
    <x v="2"/>
  </r>
  <r>
    <x v="6"/>
    <x v="17"/>
    <n v="131097.4"/>
    <x v="2"/>
  </r>
  <r>
    <x v="7"/>
    <x v="17"/>
    <n v="136423.61499999999"/>
    <x v="2"/>
  </r>
  <r>
    <x v="8"/>
    <x v="17"/>
    <n v="135802.17300000001"/>
    <x v="2"/>
  </r>
  <r>
    <x v="9"/>
    <x v="17"/>
    <n v="139383.24400000001"/>
    <x v="2"/>
  </r>
  <r>
    <x v="10"/>
    <x v="17"/>
    <n v="142235.693"/>
    <x v="2"/>
  </r>
  <r>
    <x v="11"/>
    <x v="17"/>
    <n v="147315.27100000001"/>
    <x v="2"/>
  </r>
  <r>
    <x v="12"/>
    <x v="17"/>
    <n v="150924.34599999999"/>
    <x v="2"/>
  </r>
  <r>
    <x v="13"/>
    <x v="17"/>
    <n v="156102.29699999999"/>
    <x v="2"/>
  </r>
  <r>
    <x v="14"/>
    <x v="17"/>
    <n v="159904.74"/>
    <x v="2"/>
  </r>
  <r>
    <x v="15"/>
    <x v="17"/>
    <n v="160781.04199999999"/>
    <x v="2"/>
  </r>
  <r>
    <x v="16"/>
    <x v="17"/>
    <n v="163129.43700000001"/>
    <x v="2"/>
  </r>
  <r>
    <x v="17"/>
    <x v="17"/>
    <n v="170039.45"/>
    <x v="2"/>
  </r>
  <r>
    <x v="18"/>
    <x v="17"/>
    <n v="175382.47"/>
    <x v="2"/>
  </r>
  <r>
    <x v="19"/>
    <x v="17"/>
    <n v="171493.44399999999"/>
    <x v="2"/>
  </r>
  <r>
    <x v="0"/>
    <x v="18"/>
    <n v="80171.426000000007"/>
    <x v="2"/>
  </r>
  <r>
    <x v="1"/>
    <x v="18"/>
    <n v="85318.547000000006"/>
    <x v="2"/>
  </r>
  <r>
    <x v="2"/>
    <x v="18"/>
    <n v="91144.945000000007"/>
    <x v="2"/>
  </r>
  <r>
    <x v="3"/>
    <x v="18"/>
    <n v="99483.963000000003"/>
    <x v="2"/>
  </r>
  <r>
    <x v="4"/>
    <x v="18"/>
    <n v="107620.219"/>
    <x v="2"/>
  </r>
  <r>
    <x v="5"/>
    <x v="18"/>
    <n v="113539.03200000001"/>
    <x v="2"/>
  </r>
  <r>
    <x v="6"/>
    <x v="18"/>
    <n v="117748.606"/>
    <x v="2"/>
  </r>
  <r>
    <x v="7"/>
    <x v="18"/>
    <n v="115724.10400000001"/>
    <x v="2"/>
  </r>
  <r>
    <x v="8"/>
    <x v="18"/>
    <n v="113934.961"/>
    <x v="2"/>
  </r>
  <r>
    <x v="9"/>
    <x v="18"/>
    <n v="115728.996"/>
    <x v="2"/>
  </r>
  <r>
    <x v="10"/>
    <x v="18"/>
    <n v="117019.432"/>
    <x v="2"/>
  </r>
  <r>
    <x v="11"/>
    <x v="18"/>
    <n v="121305.114"/>
    <x v="2"/>
  </r>
  <r>
    <x v="12"/>
    <x v="18"/>
    <n v="126082.901"/>
    <x v="2"/>
  </r>
  <r>
    <x v="13"/>
    <x v="18"/>
    <n v="131043.519"/>
    <x v="2"/>
  </r>
  <r>
    <x v="14"/>
    <x v="18"/>
    <n v="139192.47200000001"/>
    <x v="2"/>
  </r>
  <r>
    <x v="15"/>
    <x v="18"/>
    <n v="145593.76800000001"/>
    <x v="2"/>
  </r>
  <r>
    <x v="16"/>
    <x v="18"/>
    <n v="150980.261"/>
    <x v="2"/>
  </r>
  <r>
    <x v="17"/>
    <x v="18"/>
    <n v="159127.777"/>
    <x v="2"/>
  </r>
  <r>
    <x v="18"/>
    <x v="18"/>
    <n v="168393.55799999999"/>
    <x v="2"/>
  </r>
  <r>
    <x v="19"/>
    <x v="18"/>
    <n v="169269.54"/>
    <x v="2"/>
  </r>
  <r>
    <x v="0"/>
    <x v="19"/>
    <n v="262794.28700000001"/>
    <x v="2"/>
  </r>
  <r>
    <x v="1"/>
    <x v="19"/>
    <n v="279284.49900000001"/>
    <x v="2"/>
  </r>
  <r>
    <x v="2"/>
    <x v="19"/>
    <n v="296612.614"/>
    <x v="2"/>
  </r>
  <r>
    <x v="3"/>
    <x v="19"/>
    <n v="322239.14500000002"/>
    <x v="2"/>
  </r>
  <r>
    <x v="4"/>
    <x v="19"/>
    <n v="346494.92599999998"/>
    <x v="2"/>
  </r>
  <r>
    <x v="5"/>
    <x v="19"/>
    <n v="362080.02799999999"/>
    <x v="2"/>
  </r>
  <r>
    <x v="6"/>
    <x v="19"/>
    <n v="378592.255"/>
    <x v="2"/>
  </r>
  <r>
    <x v="7"/>
    <x v="19"/>
    <n v="397776.821"/>
    <x v="2"/>
  </r>
  <r>
    <x v="8"/>
    <x v="19"/>
    <n v="403211.91100000002"/>
    <x v="2"/>
  </r>
  <r>
    <x v="9"/>
    <x v="19"/>
    <n v="425450.39399999997"/>
    <x v="2"/>
  </r>
  <r>
    <x v="10"/>
    <x v="19"/>
    <n v="438793.74300000002"/>
    <x v="2"/>
  </r>
  <r>
    <x v="11"/>
    <x v="19"/>
    <n v="448273.18400000001"/>
    <x v="2"/>
  </r>
  <r>
    <x v="12"/>
    <x v="19"/>
    <n v="455796.80499999999"/>
    <x v="2"/>
  </r>
  <r>
    <x v="13"/>
    <x v="19"/>
    <n v="469122.70699999999"/>
    <x v="2"/>
  </r>
  <r>
    <x v="14"/>
    <x v="19"/>
    <n v="488987.413"/>
    <x v="2"/>
  </r>
  <r>
    <x v="15"/>
    <x v="19"/>
    <n v="508569.36"/>
    <x v="2"/>
  </r>
  <r>
    <x v="16"/>
    <x v="19"/>
    <n v="525176.09299999999"/>
    <x v="2"/>
  </r>
  <r>
    <x v="17"/>
    <x v="19"/>
    <n v="547123.10900000005"/>
    <x v="2"/>
  </r>
  <r>
    <x v="18"/>
    <x v="19"/>
    <n v="566892.03799999994"/>
    <x v="2"/>
  </r>
  <r>
    <x v="19"/>
    <x v="19"/>
    <n v="561027.94099999999"/>
    <x v="2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  <r>
    <x v="107"/>
    <x v="20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3D695-B547-4477-9E66-2A48D987C7D0}" name="PivotTable3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3:BP26" firstHeaderRow="1" firstDataRow="2" firstDataCol="1" rowPageCount="1" colPageCount="1"/>
  <pivotFields count="4">
    <pivotField axis="axisRow" showAll="0">
      <items count="109">
        <item x="95"/>
        <item x="96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7"/>
        <item x="98"/>
        <item x="99"/>
        <item x="100"/>
        <item x="101"/>
        <item x="102"/>
        <item x="103"/>
        <item x="104"/>
        <item x="105"/>
        <item x="106"/>
        <item x="91"/>
        <item x="92"/>
        <item x="93"/>
        <item x="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07"/>
        <item t="default"/>
      </items>
    </pivotField>
    <pivotField axis="axisCol" showAll="0" sortType="ascending">
      <items count="27">
        <item x="0"/>
        <item x="1"/>
        <item x="2"/>
        <item x="3"/>
        <item m="1" x="23"/>
        <item x="4"/>
        <item x="5"/>
        <item x="6"/>
        <item x="7"/>
        <item m="1" x="25"/>
        <item m="1" x="24"/>
        <item x="8"/>
        <item x="9"/>
        <item x="10"/>
        <item x="11"/>
        <item x="12"/>
        <item x="13"/>
        <item m="1" x="22"/>
        <item x="14"/>
        <item x="15"/>
        <item m="1" x="21"/>
        <item x="16"/>
        <item x="17"/>
        <item x="18"/>
        <item x="19"/>
        <item x="2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2"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</colItems>
  <pageFields count="1">
    <pageField fld="3" item="0" hier="-1"/>
  </pageFields>
  <dataFields count="1">
    <dataField name="Sum of value" fld="2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45F45-A61D-4599-942A-4F9D58E2A1F6}" name="PivotTable1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U27" firstHeaderRow="1" firstDataRow="2" firstDataCol="1" rowPageCount="1" colPageCount="1"/>
  <pivotFields count="4">
    <pivotField axis="axisRow" showAll="0">
      <items count="109">
        <item h="1" x="95"/>
        <item h="1" x="96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91"/>
        <item h="1" x="92"/>
        <item h="1" x="93"/>
        <item x="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107"/>
        <item t="default"/>
      </items>
    </pivotField>
    <pivotField axis="axisCol" showAll="0" sortType="ascending">
      <items count="27">
        <item x="0"/>
        <item x="1"/>
        <item x="2"/>
        <item x="3"/>
        <item m="1" x="23"/>
        <item x="4"/>
        <item x="5"/>
        <item x="6"/>
        <item x="7"/>
        <item m="1" x="25"/>
        <item m="1" x="24"/>
        <item x="8"/>
        <item x="9"/>
        <item x="10"/>
        <item x="11"/>
        <item x="12"/>
        <item x="13"/>
        <item m="1" x="22"/>
        <item x="14"/>
        <item x="15"/>
        <item m="1" x="21"/>
        <item x="16"/>
        <item x="17"/>
        <item x="18"/>
        <item x="19"/>
        <item x="2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3"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</colItems>
  <pageFields count="1">
    <pageField fld="3" item="1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48456-F1B0-41CF-8A98-99ED8513ED20}" name="PivotTable2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W3:AQ25" firstHeaderRow="1" firstDataRow="2" firstDataCol="1" rowPageCount="1" colPageCount="1"/>
  <pivotFields count="4">
    <pivotField axis="axisRow" showAll="0">
      <items count="109">
        <item h="1" x="95"/>
        <item h="1" x="96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91"/>
        <item h="1" x="92"/>
        <item h="1" x="93"/>
        <item h="1" x="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107"/>
        <item t="default"/>
      </items>
    </pivotField>
    <pivotField axis="axisCol" showAll="0" sortType="ascending">
      <items count="27">
        <item x="0"/>
        <item x="1"/>
        <item x="2"/>
        <item x="3"/>
        <item m="1" x="23"/>
        <item x="4"/>
        <item x="5"/>
        <item x="6"/>
        <item x="7"/>
        <item m="1" x="25"/>
        <item m="1" x="24"/>
        <item x="8"/>
        <item x="9"/>
        <item x="10"/>
        <item x="11"/>
        <item x="12"/>
        <item x="13"/>
        <item m="1" x="22"/>
        <item x="14"/>
        <item x="15"/>
        <item m="1" x="21"/>
        <item x="16"/>
        <item x="17"/>
        <item x="18"/>
        <item x="19"/>
        <item x="2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1"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</colItems>
  <pageFields count="1">
    <pageField fld="3" item="2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E20A-B1C2-4DF5-A557-4717E73E4B6F}">
  <dimension ref="A1:BP68"/>
  <sheetViews>
    <sheetView topLeftCell="AN19" zoomScale="70" zoomScaleNormal="70" workbookViewId="0">
      <selection activeCell="BA68" sqref="BA68"/>
    </sheetView>
  </sheetViews>
  <sheetFormatPr defaultRowHeight="15" x14ac:dyDescent="0.25"/>
  <cols>
    <col min="1" max="1" width="17.85546875" bestFit="1" customWidth="1"/>
    <col min="2" max="2" width="21.7109375" bestFit="1" customWidth="1"/>
    <col min="3" max="3" width="12.42578125" bestFit="1" customWidth="1"/>
    <col min="4" max="4" width="9.7109375" bestFit="1" customWidth="1"/>
    <col min="5" max="5" width="11.140625" bestFit="1" customWidth="1"/>
    <col min="6" max="6" width="8.7109375" bestFit="1" customWidth="1"/>
    <col min="7" max="7" width="9.7109375" bestFit="1" customWidth="1"/>
    <col min="8" max="8" width="9.28515625" bestFit="1" customWidth="1"/>
    <col min="9" max="9" width="11.140625" bestFit="1" customWidth="1"/>
    <col min="10" max="10" width="15" bestFit="1" customWidth="1"/>
    <col min="11" max="11" width="8.5703125" bestFit="1" customWidth="1"/>
    <col min="12" max="12" width="15.28515625" bestFit="1" customWidth="1"/>
    <col min="13" max="13" width="11.5703125" bestFit="1" customWidth="1"/>
    <col min="14" max="14" width="15.85546875" bestFit="1" customWidth="1"/>
    <col min="15" max="15" width="11" bestFit="1" customWidth="1"/>
    <col min="16" max="16" width="12.85546875" bestFit="1" customWidth="1"/>
    <col min="17" max="17" width="17.7109375" bestFit="1" customWidth="1"/>
    <col min="18" max="18" width="10" bestFit="1" customWidth="1"/>
    <col min="19" max="19" width="10.28515625" bestFit="1" customWidth="1"/>
    <col min="20" max="20" width="9.28515625" bestFit="1" customWidth="1"/>
    <col min="21" max="21" width="18.5703125" bestFit="1" customWidth="1"/>
    <col min="23" max="23" width="17.85546875" bestFit="1" customWidth="1"/>
    <col min="24" max="24" width="21.7109375" bestFit="1" customWidth="1"/>
    <col min="25" max="25" width="12.42578125" bestFit="1" customWidth="1"/>
    <col min="26" max="26" width="9.7109375" bestFit="1" customWidth="1"/>
    <col min="27" max="27" width="11.140625" bestFit="1" customWidth="1"/>
    <col min="28" max="28" width="8.7109375" bestFit="1" customWidth="1"/>
    <col min="29" max="29" width="9.7109375" bestFit="1" customWidth="1"/>
    <col min="30" max="30" width="9.28515625" bestFit="1" customWidth="1"/>
    <col min="31" max="31" width="11.140625" bestFit="1" customWidth="1"/>
    <col min="32" max="32" width="15" bestFit="1" customWidth="1"/>
    <col min="33" max="33" width="8.5703125" bestFit="1" customWidth="1"/>
    <col min="34" max="34" width="15.28515625" bestFit="1" customWidth="1"/>
    <col min="35" max="35" width="11.5703125" bestFit="1" customWidth="1"/>
    <col min="36" max="36" width="15.85546875" bestFit="1" customWidth="1"/>
    <col min="37" max="37" width="11" bestFit="1" customWidth="1"/>
    <col min="38" max="38" width="12.85546875" bestFit="1" customWidth="1"/>
    <col min="39" max="39" width="17.7109375" bestFit="1" customWidth="1"/>
    <col min="40" max="40" width="10" bestFit="1" customWidth="1"/>
    <col min="41" max="41" width="10.28515625" bestFit="1" customWidth="1"/>
    <col min="42" max="42" width="9.28515625" bestFit="1" customWidth="1"/>
    <col min="43" max="43" width="18.5703125" bestFit="1" customWidth="1"/>
    <col min="44" max="46" width="11.28515625" customWidth="1"/>
    <col min="48" max="48" width="17.85546875" bestFit="1" customWidth="1"/>
    <col min="49" max="49" width="21.7109375" bestFit="1" customWidth="1"/>
    <col min="50" max="63" width="15.85546875" bestFit="1" customWidth="1"/>
    <col min="64" max="64" width="17.7109375" bestFit="1" customWidth="1"/>
    <col min="65" max="67" width="15.85546875" bestFit="1" customWidth="1"/>
    <col min="68" max="68" width="18.5703125" bestFit="1" customWidth="1"/>
    <col min="69" max="71" width="16.7109375" bestFit="1" customWidth="1"/>
    <col min="72" max="72" width="19.85546875" bestFit="1" customWidth="1"/>
    <col min="73" max="73" width="16.7109375" bestFit="1" customWidth="1"/>
  </cols>
  <sheetData>
    <row r="1" spans="1:68" x14ac:dyDescent="0.25">
      <c r="A1" s="1" t="s">
        <v>3</v>
      </c>
      <c r="B1" t="s">
        <v>24</v>
      </c>
      <c r="W1" s="1" t="s">
        <v>3</v>
      </c>
      <c r="X1" t="s">
        <v>25</v>
      </c>
      <c r="AV1" s="1" t="s">
        <v>3</v>
      </c>
      <c r="AW1" t="s">
        <v>5</v>
      </c>
    </row>
    <row r="3" spans="1:68" x14ac:dyDescent="0.25">
      <c r="A3" s="1" t="s">
        <v>29</v>
      </c>
      <c r="B3" s="1" t="s">
        <v>28</v>
      </c>
      <c r="W3" s="1" t="s">
        <v>29</v>
      </c>
      <c r="X3" s="1" t="s">
        <v>28</v>
      </c>
      <c r="AV3" s="1" t="s">
        <v>29</v>
      </c>
      <c r="AW3" s="1" t="s">
        <v>28</v>
      </c>
    </row>
    <row r="4" spans="1:68" x14ac:dyDescent="0.25">
      <c r="A4" s="1" t="s">
        <v>26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40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W4" s="1" t="s">
        <v>26</v>
      </c>
      <c r="X4" t="s">
        <v>4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40</v>
      </c>
      <c r="AE4" t="s">
        <v>11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  <c r="AN4" t="s">
        <v>20</v>
      </c>
      <c r="AO4" t="s">
        <v>21</v>
      </c>
      <c r="AP4" t="s">
        <v>22</v>
      </c>
      <c r="AQ4" t="s">
        <v>23</v>
      </c>
      <c r="AV4" s="1" t="s">
        <v>26</v>
      </c>
      <c r="AW4" t="s">
        <v>4</v>
      </c>
      <c r="AX4" t="s">
        <v>6</v>
      </c>
      <c r="AY4" t="s">
        <v>7</v>
      </c>
      <c r="AZ4" t="s">
        <v>8</v>
      </c>
      <c r="BA4" t="s">
        <v>9</v>
      </c>
      <c r="BB4" t="s">
        <v>10</v>
      </c>
      <c r="BC4" t="s">
        <v>40</v>
      </c>
      <c r="BD4" t="s">
        <v>11</v>
      </c>
      <c r="BE4" t="s">
        <v>12</v>
      </c>
      <c r="BF4" t="s">
        <v>13</v>
      </c>
      <c r="BG4" t="s">
        <v>14</v>
      </c>
      <c r="BH4" t="s">
        <v>15</v>
      </c>
      <c r="BI4" t="s">
        <v>16</v>
      </c>
      <c r="BJ4" t="s">
        <v>17</v>
      </c>
      <c r="BK4" t="s">
        <v>18</v>
      </c>
      <c r="BL4" t="s">
        <v>19</v>
      </c>
      <c r="BM4" t="s">
        <v>20</v>
      </c>
      <c r="BN4" t="s">
        <v>21</v>
      </c>
      <c r="BO4" t="s">
        <v>22</v>
      </c>
      <c r="BP4" t="s">
        <v>23</v>
      </c>
    </row>
    <row r="5" spans="1:68" x14ac:dyDescent="0.25">
      <c r="A5" s="2">
        <v>2000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2">
        <v>2001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V5" s="2">
        <v>2001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x14ac:dyDescent="0.25">
      <c r="A6" s="2">
        <v>2001</v>
      </c>
      <c r="B6" s="5">
        <v>3.2594905826097482E-2</v>
      </c>
      <c r="C6" s="5">
        <v>2.2405304933187913E-2</v>
      </c>
      <c r="D6" s="5">
        <v>4.4288832302657573E-2</v>
      </c>
      <c r="E6" s="5">
        <v>2.6034424893321272E-2</v>
      </c>
      <c r="F6" s="5">
        <v>3.5272653557672957E-2</v>
      </c>
      <c r="G6" s="5">
        <v>4.6766743648960871E-2</v>
      </c>
      <c r="H6" s="5">
        <v>2.6171338953146595E-2</v>
      </c>
      <c r="I6" s="5">
        <v>2.8164454516024753E-2</v>
      </c>
      <c r="J6" s="5">
        <v>3.3615078208493472E-2</v>
      </c>
      <c r="K6" s="5">
        <v>3.0447287513639072E-2</v>
      </c>
      <c r="L6" s="5">
        <v>3.7624926513815438E-2</v>
      </c>
      <c r="M6" s="5">
        <v>2.5481779157914042E-2</v>
      </c>
      <c r="N6" s="5">
        <v>2.6601264031695271E-2</v>
      </c>
      <c r="O6" s="5" t="e">
        <v>#NULL!</v>
      </c>
      <c r="P6" s="5">
        <v>4.5951859956236199E-2</v>
      </c>
      <c r="Q6" s="5">
        <v>5.3253345639134315E-2</v>
      </c>
      <c r="R6" s="5">
        <v>3.5561745589598959E-2</v>
      </c>
      <c r="S6" s="5">
        <v>2.6065624041704996E-2</v>
      </c>
      <c r="T6" s="5">
        <v>2.16271884655065E-2</v>
      </c>
      <c r="U6" s="5">
        <v>2.8925619834712681E-2</v>
      </c>
      <c r="W6" s="2">
        <v>2002</v>
      </c>
      <c r="X6" s="5">
        <v>2.8723559414469201E-2</v>
      </c>
      <c r="Y6" s="5">
        <v>5.1020138233603615E-2</v>
      </c>
      <c r="Z6" s="5">
        <v>1.2961249854437815E-2</v>
      </c>
      <c r="AA6" s="5">
        <v>2.4283336293706711E-2</v>
      </c>
      <c r="AB6" s="5">
        <v>4.1110654713929044E-2</v>
      </c>
      <c r="AC6" s="5">
        <v>1.9883073495778336E-2</v>
      </c>
      <c r="AD6" s="5">
        <v>3.3366441260838639E-2</v>
      </c>
      <c r="AE6" s="5">
        <v>-1.4161975141354052E-3</v>
      </c>
      <c r="AF6" s="5">
        <v>3.5861408620874301E-2</v>
      </c>
      <c r="AG6" s="5">
        <v>6.0629978628259577E-2</v>
      </c>
      <c r="AH6" s="5">
        <v>2.9828320626926388E-2</v>
      </c>
      <c r="AI6" s="5">
        <v>1.4090000021887617E-2</v>
      </c>
      <c r="AJ6" s="5">
        <v>2.9036659061138784E-2</v>
      </c>
      <c r="AK6" s="5">
        <v>5.2100982871009234E-2</v>
      </c>
      <c r="AL6" s="5">
        <v>6.4153186816590851E-2</v>
      </c>
      <c r="AM6" s="5">
        <v>-8.7292478681015861E-3</v>
      </c>
      <c r="AN6" s="5">
        <v>2.0054801319126174E-2</v>
      </c>
      <c r="AO6" s="5">
        <v>3.1887246581929957E-2</v>
      </c>
      <c r="AP6" s="5">
        <v>6.4201440049226496E-2</v>
      </c>
      <c r="AQ6" s="5">
        <v>6.2749507183921388E-2</v>
      </c>
      <c r="AV6" s="2">
        <v>2002</v>
      </c>
      <c r="AW6" s="4">
        <v>-3.2354664418286078E-3</v>
      </c>
      <c r="AX6" s="4">
        <v>-4.348144932134812E-3</v>
      </c>
      <c r="AY6" s="4">
        <v>5.073975916254303E-3</v>
      </c>
      <c r="AZ6" s="4">
        <v>1.9869108723559875E-3</v>
      </c>
      <c r="BA6" s="4">
        <v>2.5990306478796965E-3</v>
      </c>
      <c r="BB6" s="4">
        <v>-6.0613172668189941E-3</v>
      </c>
      <c r="BC6" s="4">
        <v>-2.1761636901332093E-3</v>
      </c>
      <c r="BD6" s="4">
        <v>2.9795418712456057E-3</v>
      </c>
      <c r="BE6" s="4">
        <v>-3.8154761218269911E-3</v>
      </c>
      <c r="BF6" s="4">
        <v>1.6160129400889928E-3</v>
      </c>
      <c r="BG6" s="4">
        <v>3.7143933583166922E-3</v>
      </c>
      <c r="BH6" s="4">
        <v>-7.4558123776422014E-3</v>
      </c>
      <c r="BI6" s="4">
        <v>5.1875384430115912E-3</v>
      </c>
      <c r="BJ6" s="4">
        <v>-3.1769419830128959E-3</v>
      </c>
      <c r="BK6" s="4">
        <v>6.0038169899800931E-5</v>
      </c>
      <c r="BL6" s="4">
        <v>-4.5885563324955941E-3</v>
      </c>
      <c r="BM6" s="4">
        <v>-3.7514081305199953E-3</v>
      </c>
      <c r="BN6" s="4">
        <v>-2.4510319938748915E-4</v>
      </c>
      <c r="BO6" s="4">
        <v>-1.3448839322427047E-3</v>
      </c>
      <c r="BP6" s="4">
        <v>-5.5507801280288982E-3</v>
      </c>
    </row>
    <row r="7" spans="1:68" x14ac:dyDescent="0.25">
      <c r="A7" s="2">
        <v>2002</v>
      </c>
      <c r="B7" s="5">
        <v>1.1435592099041667E-2</v>
      </c>
      <c r="C7" s="5">
        <v>9.0408805031427994E-3</v>
      </c>
      <c r="D7" s="5">
        <v>2.5515980144559747E-2</v>
      </c>
      <c r="E7" s="5">
        <v>1.593457943925429E-2</v>
      </c>
      <c r="F7" s="5">
        <v>1.36087722733463E-2</v>
      </c>
      <c r="G7" s="5">
        <v>1.9305019305019305E-2</v>
      </c>
      <c r="H7" s="5">
        <v>2.7032190276054961E-2</v>
      </c>
      <c r="I7" s="5">
        <v>3.5684298908437071E-3</v>
      </c>
      <c r="J7" s="5">
        <v>2.772816994078588E-2</v>
      </c>
      <c r="K7" s="5">
        <v>1.4918190567857592E-2</v>
      </c>
      <c r="L7" s="5">
        <v>1.7563739376770506E-2</v>
      </c>
      <c r="M7" s="5">
        <v>2.5472034200210221E-2</v>
      </c>
      <c r="N7" s="5">
        <v>2.0674446384269081E-2</v>
      </c>
      <c r="O7" s="5"/>
      <c r="P7" s="5">
        <v>3.5041841004184192E-2</v>
      </c>
      <c r="Q7" s="5">
        <v>1.5159481247807641E-2</v>
      </c>
      <c r="R7" s="5">
        <v>1.9456648435400303E-2</v>
      </c>
      <c r="S7" s="5">
        <v>1.0460251046025104E-2</v>
      </c>
      <c r="T7" s="5">
        <v>3.427419354838037E-2</v>
      </c>
      <c r="U7" s="5">
        <v>2.8205846642381727E-2</v>
      </c>
      <c r="W7" s="2">
        <v>2003</v>
      </c>
      <c r="X7" s="5">
        <v>4.8771622817709116E-2</v>
      </c>
      <c r="Y7" s="5">
        <v>4.2224117883084562E-2</v>
      </c>
      <c r="Z7" s="5">
        <v>3.2273119740993554E-2</v>
      </c>
      <c r="AA7" s="5">
        <v>3.4610712984493829E-2</v>
      </c>
      <c r="AB7" s="5">
        <v>3.0413795938312106E-2</v>
      </c>
      <c r="AC7" s="5">
        <v>2.0537151719470369E-2</v>
      </c>
      <c r="AD7" s="5">
        <v>3.033171231484029E-2</v>
      </c>
      <c r="AE7" s="5">
        <v>4.3331027666699704E-2</v>
      </c>
      <c r="AF7" s="5">
        <v>5.6759372120341843E-2</v>
      </c>
      <c r="AG7" s="5">
        <v>5.8195697424605737E-2</v>
      </c>
      <c r="AH7" s="5">
        <v>6.540800558405574E-2</v>
      </c>
      <c r="AI7" s="5">
        <v>2.260360379201393E-2</v>
      </c>
      <c r="AJ7" s="5">
        <v>6.0584458331091995E-2</v>
      </c>
      <c r="AK7" s="5">
        <v>7.449432593112261E-2</v>
      </c>
      <c r="AL7" s="5">
        <v>7.109747921998158E-2</v>
      </c>
      <c r="AM7" s="5">
        <v>3.4280857992530903E-2</v>
      </c>
      <c r="AN7" s="5">
        <v>3.1859916629570641E-2</v>
      </c>
      <c r="AO7" s="5">
        <v>4.9054689849263221E-2</v>
      </c>
      <c r="AP7" s="5">
        <v>6.8289934660982918E-2</v>
      </c>
      <c r="AQ7" s="5">
        <v>6.2044671516123029E-2</v>
      </c>
      <c r="AV7" s="2">
        <v>2003</v>
      </c>
      <c r="AW7" s="4">
        <v>-8.0477140607341929E-3</v>
      </c>
      <c r="AX7" s="4">
        <v>-1.172719627733719E-2</v>
      </c>
      <c r="AY7" s="4">
        <v>-6.8756922281349026E-3</v>
      </c>
      <c r="AZ7" s="4">
        <v>-1.0235707484501297E-2</v>
      </c>
      <c r="BA7" s="4">
        <v>-1.0479103320536004E-2</v>
      </c>
      <c r="BB7" s="4">
        <v>-7.2125187679862035E-3</v>
      </c>
      <c r="BC7" s="4">
        <v>-3.3012152743129991E-3</v>
      </c>
      <c r="BD7" s="4">
        <v>-4.1364622312426991E-3</v>
      </c>
      <c r="BE7" s="4">
        <v>-4.7350859495898096E-3</v>
      </c>
      <c r="BF7" s="4">
        <v>-8.3639243702783028E-3</v>
      </c>
      <c r="BG7" s="4">
        <v>-8.4167511830900987E-3</v>
      </c>
      <c r="BH7" s="4">
        <v>-7.0035935031774049E-3</v>
      </c>
      <c r="BI7" s="4">
        <v>-1.4333061439760292E-2</v>
      </c>
      <c r="BJ7" s="4">
        <v>-5.7732127853017123E-3</v>
      </c>
      <c r="BK7" s="4">
        <v>-6.9971069423322013E-3</v>
      </c>
      <c r="BL7" s="4">
        <v>1.9062058195960935E-3</v>
      </c>
      <c r="BM7" s="4">
        <v>-7.3460130224442949E-3</v>
      </c>
      <c r="BN7" s="4">
        <v>-1.5865176641351036E-3</v>
      </c>
      <c r="BO7" s="4">
        <v>-5.8999426734967081E-3</v>
      </c>
      <c r="BP7" s="4">
        <v>-1.0604462864002101E-2</v>
      </c>
    </row>
    <row r="8" spans="1:68" x14ac:dyDescent="0.25">
      <c r="A8" s="2">
        <v>2003</v>
      </c>
      <c r="B8" s="5">
        <v>1.3922631283875976E-2</v>
      </c>
      <c r="C8" s="5">
        <v>2.532138683287679E-2</v>
      </c>
      <c r="D8" s="5">
        <v>3.7024456521740919E-2</v>
      </c>
      <c r="E8" s="5">
        <v>1.8398417736072866E-2</v>
      </c>
      <c r="F8" s="5">
        <v>2.1056698541489591E-2</v>
      </c>
      <c r="G8" s="5">
        <v>1.0822510822510822E-2</v>
      </c>
      <c r="H8" s="5">
        <v>1.8973214285714319E-2</v>
      </c>
      <c r="I8" s="5">
        <v>2.834135118176348E-2</v>
      </c>
      <c r="J8" s="5">
        <v>2.5928297055057635E-2</v>
      </c>
      <c r="K8" s="5">
        <v>2.8354670459931765E-2</v>
      </c>
      <c r="L8" s="5">
        <v>1.7260579064587941E-2</v>
      </c>
      <c r="M8" s="5">
        <v>3.070175438596677E-2</v>
      </c>
      <c r="N8" s="5">
        <v>2.0795822830392514E-2</v>
      </c>
      <c r="O8" s="5">
        <v>2.0750988142292433E-2</v>
      </c>
      <c r="P8" s="5">
        <v>3.7392622536634688E-2</v>
      </c>
      <c r="Q8" s="5">
        <v>1.7867932671558021E-2</v>
      </c>
      <c r="R8" s="5">
        <v>1.5303430079150453E-2</v>
      </c>
      <c r="S8" s="5">
        <v>2.5732031943212032E-2</v>
      </c>
      <c r="T8" s="5">
        <v>2.7290448343086488E-2</v>
      </c>
      <c r="U8" s="5">
        <v>3.1156326641840267E-2</v>
      </c>
      <c r="W8" s="2">
        <v>2004</v>
      </c>
      <c r="X8" s="5">
        <v>6.8431503514147785E-2</v>
      </c>
      <c r="Y8" s="5">
        <v>6.1662823745445593E-2</v>
      </c>
      <c r="Z8" s="5">
        <v>5.5859582190077139E-2</v>
      </c>
      <c r="AA8" s="5">
        <v>5.5522732262959201E-2</v>
      </c>
      <c r="AB8" s="5">
        <v>7.9642785949210287E-2</v>
      </c>
      <c r="AC8" s="5">
        <v>2.9475364693720894E-2</v>
      </c>
      <c r="AD8" s="5">
        <v>2.2413241773248545E-2</v>
      </c>
      <c r="AE8" s="5">
        <v>0.12743621626063045</v>
      </c>
      <c r="AF8" s="5">
        <v>5.881653820470114E-2</v>
      </c>
      <c r="AG8" s="5">
        <v>8.4726116503586538E-2</v>
      </c>
      <c r="AH8" s="5">
        <v>7.1561071086301636E-2</v>
      </c>
      <c r="AI8" s="5">
        <v>5.2979491963702253E-2</v>
      </c>
      <c r="AJ8" s="5">
        <v>6.5928113106780123E-2</v>
      </c>
      <c r="AK8" s="5">
        <v>7.2319088638814755E-2</v>
      </c>
      <c r="AL8" s="5">
        <v>8.1711205053112676E-2</v>
      </c>
      <c r="AM8" s="5">
        <v>4.110825040404277E-2</v>
      </c>
      <c r="AN8" s="5">
        <v>4.5487868809647614E-2</v>
      </c>
      <c r="AO8" s="5">
        <v>4.8984107724859095E-2</v>
      </c>
      <c r="AP8" s="5">
        <v>9.1491832048392757E-2</v>
      </c>
      <c r="AQ8" s="5">
        <v>8.6397306757830666E-2</v>
      </c>
      <c r="AV8" s="2">
        <v>2004</v>
      </c>
      <c r="AW8" s="4">
        <v>-7.2302858171718054E-3</v>
      </c>
      <c r="AX8" s="4">
        <v>-4.6029495905278994E-3</v>
      </c>
      <c r="AY8" s="4">
        <v>-1.7134500693471999E-3</v>
      </c>
      <c r="AZ8" s="4">
        <v>-7.2544842365189488E-4</v>
      </c>
      <c r="BA8" s="4">
        <v>-6.0995050621614894E-3</v>
      </c>
      <c r="BB8" s="4">
        <v>-3.8889089552782974E-3</v>
      </c>
      <c r="BC8" s="4">
        <v>-4.0022193037647924E-3</v>
      </c>
      <c r="BD8" s="4">
        <v>-4.8440379039303011E-3</v>
      </c>
      <c r="BE8" s="4">
        <v>-5.191651907083393E-3</v>
      </c>
      <c r="BF8" s="4">
        <v>-1.0999399923643793E-2</v>
      </c>
      <c r="BG8" s="4">
        <v>-2.1292782937063909E-3</v>
      </c>
      <c r="BH8" s="4">
        <v>-1.618330624316891E-3</v>
      </c>
      <c r="BI8" s="4">
        <v>-7.0412419178607077E-3</v>
      </c>
      <c r="BJ8" s="4">
        <v>-7.9830683513243961E-3</v>
      </c>
      <c r="BK8" s="4">
        <v>-6.5237259727669999E-3</v>
      </c>
      <c r="BL8" s="4">
        <v>-3.7521539207134996E-3</v>
      </c>
      <c r="BM8" s="4">
        <v>-7.1182054034710091E-3</v>
      </c>
      <c r="BN8" s="4">
        <v>-2.6168099675547979E-3</v>
      </c>
      <c r="BO8" s="4">
        <v>-8.1580871237931923E-3</v>
      </c>
      <c r="BP8" s="4">
        <v>-6.5075525263363077E-3</v>
      </c>
    </row>
    <row r="9" spans="1:68" x14ac:dyDescent="0.25">
      <c r="A9" s="2">
        <v>2004</v>
      </c>
      <c r="B9" s="5">
        <v>1.3731453322272644E-2</v>
      </c>
      <c r="C9" s="5">
        <v>2.7640577507599021E-2</v>
      </c>
      <c r="D9" s="5">
        <v>2.8660334097607328E-2</v>
      </c>
      <c r="E9" s="5">
        <v>2.2356713788898464E-2</v>
      </c>
      <c r="F9" s="5">
        <v>1.3338378582915518E-2</v>
      </c>
      <c r="G9" s="5">
        <v>1.0706638115631083E-3</v>
      </c>
      <c r="H9" s="5">
        <v>1.642935377875137E-2</v>
      </c>
      <c r="I9" s="5">
        <v>3.5696125292382828E-2</v>
      </c>
      <c r="J9" s="5">
        <v>3.3385335413418309E-2</v>
      </c>
      <c r="K9" s="5">
        <v>2.8310586499448523E-2</v>
      </c>
      <c r="L9" s="5">
        <v>2.8461959496442351E-2</v>
      </c>
      <c r="M9" s="5">
        <v>3.5264377501580034E-2</v>
      </c>
      <c r="N9" s="5">
        <v>4.1802628097715948E-2</v>
      </c>
      <c r="O9" s="5">
        <v>1.8393030009680598E-2</v>
      </c>
      <c r="P9" s="5">
        <v>3.6531904529956159E-2</v>
      </c>
      <c r="Q9" s="5">
        <v>1.2466078697422089E-2</v>
      </c>
      <c r="R9" s="5">
        <v>1.290713790714145E-2</v>
      </c>
      <c r="S9" s="5">
        <v>4.0080738177623927E-2</v>
      </c>
      <c r="T9" s="5">
        <v>2.466793168880459E-2</v>
      </c>
      <c r="U9" s="5">
        <v>2.7748414376321355E-2</v>
      </c>
      <c r="W9" s="2">
        <v>2005</v>
      </c>
      <c r="X9" s="5">
        <v>7.3886782576237237E-2</v>
      </c>
      <c r="Y9" s="5">
        <v>7.3535398681863498E-2</v>
      </c>
      <c r="Z9" s="5">
        <v>5.0537016684674953E-2</v>
      </c>
      <c r="AA9" s="5">
        <v>5.3428004350142382E-2</v>
      </c>
      <c r="AB9" s="5">
        <v>8.2211020116051067E-2</v>
      </c>
      <c r="AC9" s="5">
        <v>7.1360929109578974E-2</v>
      </c>
      <c r="AD9" s="5">
        <v>3.8951910545644113E-2</v>
      </c>
      <c r="AE9" s="5">
        <v>7.8328335395239174E-2</v>
      </c>
      <c r="AF9" s="5">
        <v>5.72400914398868E-2</v>
      </c>
      <c r="AG9" s="5">
        <v>8.7568671581711499E-2</v>
      </c>
      <c r="AH9" s="5">
        <v>6.8501612263296777E-2</v>
      </c>
      <c r="AI9" s="5">
        <v>5.5312771254320596E-2</v>
      </c>
      <c r="AJ9" s="5">
        <v>4.0774886591611353E-2</v>
      </c>
      <c r="AK9" s="5">
        <v>0.10765580526347143</v>
      </c>
      <c r="AL9" s="5">
        <v>7.7680632221790502E-2</v>
      </c>
      <c r="AM9" s="5">
        <v>8.4832797981795521E-2</v>
      </c>
      <c r="AN9" s="5">
        <v>9.5914191073357941E-2</v>
      </c>
      <c r="AO9" s="5">
        <v>5.1700704095993512E-2</v>
      </c>
      <c r="AP9" s="5">
        <v>8.1784598790058186E-2</v>
      </c>
      <c r="AQ9" s="5">
        <v>7.52726084846084E-2</v>
      </c>
      <c r="AV9" s="2">
        <v>2005</v>
      </c>
      <c r="AW9" s="4">
        <v>-4.2762919561385032E-3</v>
      </c>
      <c r="AX9" s="4">
        <v>-4.3696344347486094E-3</v>
      </c>
      <c r="AY9" s="4">
        <v>-3.6539810659265981E-3</v>
      </c>
      <c r="AZ9" s="4">
        <v>-3.3125671196865963E-3</v>
      </c>
      <c r="BA9" s="4">
        <v>-4.9582473998893012E-3</v>
      </c>
      <c r="BB9" s="4">
        <v>-1.1385575309565507E-2</v>
      </c>
      <c r="BC9" s="4">
        <v>-9.0633474592945046E-3</v>
      </c>
      <c r="BD9" s="4">
        <v>-4.0017113993569969E-3</v>
      </c>
      <c r="BE9" s="4">
        <v>-6.1800703399495019E-3</v>
      </c>
      <c r="BF9" s="4">
        <v>-6.6568830149470182E-4</v>
      </c>
      <c r="BG9" s="4">
        <v>-1.008983473650861E-2</v>
      </c>
      <c r="BH9" s="4">
        <v>-8.5297395768183029E-3</v>
      </c>
      <c r="BI9" s="4">
        <v>-1.0352955910319692E-2</v>
      </c>
      <c r="BJ9" s="4">
        <v>-7.0409114265663972E-3</v>
      </c>
      <c r="BK9" s="4">
        <v>-1.1349816511955102E-2</v>
      </c>
      <c r="BL9" s="4">
        <v>-8.3873846736223986E-3</v>
      </c>
      <c r="BM9" s="4">
        <v>-4.5331104115653997E-3</v>
      </c>
      <c r="BN9" s="4">
        <v>-7.832123261407406E-3</v>
      </c>
      <c r="BO9" s="4">
        <v>-5.3470265721340948E-3</v>
      </c>
      <c r="BP9" s="4">
        <v>-7.482139998971897E-3</v>
      </c>
    </row>
    <row r="10" spans="1:68" x14ac:dyDescent="0.25">
      <c r="A10" s="2">
        <v>2005</v>
      </c>
      <c r="B10" s="5">
        <v>3.1818181818180066E-2</v>
      </c>
      <c r="C10" s="5">
        <v>4.0576763101952289E-2</v>
      </c>
      <c r="D10" s="5">
        <v>3.1682853048880889E-2</v>
      </c>
      <c r="E10" s="5">
        <v>3.0261530305705865E-2</v>
      </c>
      <c r="F10" s="5">
        <v>3.2300224047793182E-2</v>
      </c>
      <c r="G10" s="5">
        <v>2.0855614973262063E-2</v>
      </c>
      <c r="H10" s="5">
        <v>2.9903017241379372E-2</v>
      </c>
      <c r="I10" s="5">
        <v>3.6626080125683413E-2</v>
      </c>
      <c r="J10" s="5">
        <v>4.4685990338162597E-2</v>
      </c>
      <c r="K10" s="5">
        <v>4.7619047619047589E-2</v>
      </c>
      <c r="L10" s="5">
        <v>2.7674294837679556E-2</v>
      </c>
      <c r="M10" s="5">
        <v>3.878398176786764E-2</v>
      </c>
      <c r="N10" s="5">
        <v>3.8855498179971165E-2</v>
      </c>
      <c r="O10" s="5">
        <v>2.9467680608364966E-2</v>
      </c>
      <c r="P10" s="5">
        <v>3.6654135338345779E-2</v>
      </c>
      <c r="Q10" s="5">
        <v>1.9515872351116462E-2</v>
      </c>
      <c r="R10" s="5">
        <v>2.8649619430426661E-2</v>
      </c>
      <c r="S10" s="5">
        <v>3.2436928195176018E-2</v>
      </c>
      <c r="T10" s="5">
        <v>4.0123456790123455E-2</v>
      </c>
      <c r="U10" s="5">
        <v>3.9770292277361834E-2</v>
      </c>
      <c r="W10" s="2">
        <v>2006</v>
      </c>
      <c r="X10" s="5">
        <v>4.4696052159588585E-2</v>
      </c>
      <c r="Y10" s="5">
        <v>5.4876524958309726E-2</v>
      </c>
      <c r="Z10" s="5">
        <v>5.4867955137984752E-2</v>
      </c>
      <c r="AA10" s="5">
        <v>5.9146577964343902E-2</v>
      </c>
      <c r="AB10" s="5">
        <v>0.10547759413565849</v>
      </c>
      <c r="AC10" s="5">
        <v>4.7878793480560185E-2</v>
      </c>
      <c r="AD10" s="5">
        <v>-9.0741481943101068E-3</v>
      </c>
      <c r="AE10" s="5">
        <v>0.12537729346277182</v>
      </c>
      <c r="AF10" s="5">
        <v>6.6994266702939995E-2</v>
      </c>
      <c r="AG10" s="5">
        <v>5.8884798258629099E-2</v>
      </c>
      <c r="AH10" s="5">
        <v>2.3679730742265665E-2</v>
      </c>
      <c r="AI10" s="5">
        <v>6.0486190074860204E-2</v>
      </c>
      <c r="AJ10" s="5">
        <v>4.4522781887764998E-2</v>
      </c>
      <c r="AK10" s="5">
        <v>8.3867331444665794E-2</v>
      </c>
      <c r="AL10" s="5">
        <v>5.0878721818071529E-2</v>
      </c>
      <c r="AM10" s="5">
        <v>6.5467822347612045E-2</v>
      </c>
      <c r="AN10" s="5">
        <v>7.7858834927997084E-2</v>
      </c>
      <c r="AO10" s="5">
        <v>3.3012270083256599E-2</v>
      </c>
      <c r="AP10" s="5">
        <v>5.4997221293519291E-2</v>
      </c>
      <c r="AQ10" s="5">
        <v>4.497930800868355E-2</v>
      </c>
      <c r="AV10" s="2">
        <v>2006</v>
      </c>
      <c r="AW10" s="4">
        <v>-2.1593543491398998E-3</v>
      </c>
      <c r="AX10" s="4">
        <v>-5.4661719895201938E-3</v>
      </c>
      <c r="AY10" s="4">
        <v>-2.7016842036037964E-3</v>
      </c>
      <c r="AZ10" s="4">
        <v>-3.5119838849168999E-3</v>
      </c>
      <c r="BA10" s="4">
        <v>-1.2854163588826989E-3</v>
      </c>
      <c r="BB10" s="4">
        <v>-2.3043625627068992E-3</v>
      </c>
      <c r="BC10" s="4">
        <v>8.6437253787480239E-4</v>
      </c>
      <c r="BD10" s="4">
        <v>-2.397137587239806E-3</v>
      </c>
      <c r="BE10" s="4">
        <v>-3.7136397111414976E-3</v>
      </c>
      <c r="BF10" s="4">
        <v>-1.0452414889805001E-2</v>
      </c>
      <c r="BG10" s="4">
        <v>-7.6792117353192968E-3</v>
      </c>
      <c r="BH10" s="4">
        <v>-1.0042826389187604E-2</v>
      </c>
      <c r="BI10" s="4">
        <v>-1.4242171340351079E-3</v>
      </c>
      <c r="BJ10" s="4">
        <v>-6.0731805035790995E-3</v>
      </c>
      <c r="BK10" s="4">
        <v>-5.0309830685740103E-4</v>
      </c>
      <c r="BL10" s="4">
        <v>-3.5772563170351976E-3</v>
      </c>
      <c r="BM10" s="4">
        <v>-5.2870335103432989E-3</v>
      </c>
      <c r="BN10" s="4">
        <v>1.0680419665582003E-3</v>
      </c>
      <c r="BO10" s="4">
        <v>-7.4628573642768065E-3</v>
      </c>
      <c r="BP10" s="4">
        <v>-3.5705482963932014E-3</v>
      </c>
    </row>
    <row r="11" spans="1:68" x14ac:dyDescent="0.25">
      <c r="A11" s="2">
        <v>2006</v>
      </c>
      <c r="B11" s="5">
        <v>2.5991189427314619E-2</v>
      </c>
      <c r="C11" s="5">
        <v>4.5034642032332581E-2</v>
      </c>
      <c r="D11" s="5">
        <v>3.194444444444447E-2</v>
      </c>
      <c r="E11" s="5">
        <v>2.0496548175467689E-2</v>
      </c>
      <c r="F11" s="5">
        <v>3.1199131850244338E-2</v>
      </c>
      <c r="G11" s="5">
        <v>3.5620743844944909E-2</v>
      </c>
      <c r="H11" s="5">
        <v>2.9209172552095222E-2</v>
      </c>
      <c r="I11" s="5">
        <v>2.7091029648576414E-2</v>
      </c>
      <c r="J11" s="5">
        <v>4.2650701899255267E-2</v>
      </c>
      <c r="K11" s="5">
        <v>4.9135422016774573E-2</v>
      </c>
      <c r="L11" s="5">
        <v>1.6053858104608982E-2</v>
      </c>
      <c r="M11" s="5">
        <v>3.776689520078199E-2</v>
      </c>
      <c r="N11" s="5">
        <v>3.8217079530640567E-2</v>
      </c>
      <c r="O11" s="5">
        <v>2.9547553093259491E-2</v>
      </c>
      <c r="P11" s="5">
        <v>3.3998186763372622E-2</v>
      </c>
      <c r="Q11" s="5">
        <v>3.286230693394851E-2</v>
      </c>
      <c r="R11" s="5">
        <v>3.7495843032925073E-2</v>
      </c>
      <c r="S11" s="5">
        <v>1.7991407089151572E-2</v>
      </c>
      <c r="T11" s="5">
        <v>4.0059347181008904E-2</v>
      </c>
      <c r="U11" s="5">
        <v>3.3550408045501613E-2</v>
      </c>
      <c r="W11" s="2">
        <v>2007</v>
      </c>
      <c r="X11" s="5">
        <v>3.2701662383358296E-2</v>
      </c>
      <c r="Y11" s="5">
        <v>3.2461899870846737E-2</v>
      </c>
      <c r="Z11" s="5">
        <v>5.8514710735831449E-2</v>
      </c>
      <c r="AA11" s="5">
        <v>4.4305413625758044E-2</v>
      </c>
      <c r="AB11" s="5">
        <v>5.8143338866156927E-2</v>
      </c>
      <c r="AC11" s="5">
        <v>7.1654790638506966E-2</v>
      </c>
      <c r="AD11" s="5">
        <v>1.4616207556159033E-2</v>
      </c>
      <c r="AE11" s="5">
        <v>0.11227287048224023</v>
      </c>
      <c r="AF11" s="5">
        <v>3.5726199333369617E-2</v>
      </c>
      <c r="AG11" s="5">
        <v>3.56399854763359E-2</v>
      </c>
      <c r="AH11" s="5">
        <v>4.1971872819118745E-2</v>
      </c>
      <c r="AI11" s="5">
        <v>4.1380788948098608E-2</v>
      </c>
      <c r="AJ11" s="5">
        <v>6.5389361219974698E-2</v>
      </c>
      <c r="AK11" s="5">
        <v>5.5953885621222124E-2</v>
      </c>
      <c r="AL11" s="5">
        <v>4.207362653561255E-2</v>
      </c>
      <c r="AM11" s="5">
        <v>3.7882919666250618E-2</v>
      </c>
      <c r="AN11" s="5">
        <v>9.767420451307092E-2</v>
      </c>
      <c r="AO11" s="5">
        <v>3.5776811948319845E-2</v>
      </c>
      <c r="AP11" s="5">
        <v>3.707600748260733E-2</v>
      </c>
      <c r="AQ11" s="5">
        <v>4.5603805024009812E-2</v>
      </c>
      <c r="AV11" s="2">
        <v>2007</v>
      </c>
      <c r="AW11" s="4">
        <v>-1.5941460059401003E-3</v>
      </c>
      <c r="AX11" s="4">
        <v>1.7205036079969982E-3</v>
      </c>
      <c r="AY11" s="4">
        <v>-3.0382276138953071E-3</v>
      </c>
      <c r="AZ11" s="4">
        <v>-5.5049619291686058E-3</v>
      </c>
      <c r="BA11" s="4">
        <v>2.1043708995579918E-3</v>
      </c>
      <c r="BB11" s="4">
        <v>-1.0495964974312974E-3</v>
      </c>
      <c r="BC11" s="4">
        <v>1.4447944205921992E-3</v>
      </c>
      <c r="BD11" s="4">
        <v>-1.6596629061093049E-3</v>
      </c>
      <c r="BE11" s="4">
        <v>-7.9295722143005176E-6</v>
      </c>
      <c r="BF11" s="4">
        <v>8.2288513185595977E-3</v>
      </c>
      <c r="BG11" s="4">
        <v>4.9401270627048022E-3</v>
      </c>
      <c r="BH11" s="4">
        <v>-2.1903898890361026E-3</v>
      </c>
      <c r="BI11" s="4">
        <v>-4.7689724457928989E-3</v>
      </c>
      <c r="BJ11" s="4">
        <v>-7.2543073198599872E-4</v>
      </c>
      <c r="BK11" s="4">
        <v>3.4184387965721999E-3</v>
      </c>
      <c r="BL11" s="4">
        <v>2.3769903005593992E-3</v>
      </c>
      <c r="BM11" s="4">
        <v>3.0740549520900246E-4</v>
      </c>
      <c r="BN11" s="4">
        <v>-7.6269890371820359E-4</v>
      </c>
      <c r="BO11" s="4">
        <v>2.7990858010481026E-3</v>
      </c>
      <c r="BP11" s="4">
        <v>1.4224965888785038E-3</v>
      </c>
    </row>
    <row r="12" spans="1:68" x14ac:dyDescent="0.25">
      <c r="A12" s="2">
        <v>2007</v>
      </c>
      <c r="B12" s="5">
        <v>3.2264491197939088E-2</v>
      </c>
      <c r="C12" s="5">
        <v>3.9449213769654067E-2</v>
      </c>
      <c r="D12" s="5">
        <v>1.8823089576787796E-2</v>
      </c>
      <c r="E12" s="5">
        <v>3.273708979368721E-2</v>
      </c>
      <c r="F12" s="5">
        <v>1.5016223800757898E-2</v>
      </c>
      <c r="G12" s="5">
        <v>2.1896813353566049E-2</v>
      </c>
      <c r="H12" s="5">
        <v>1.8072687224669606E-2</v>
      </c>
      <c r="I12" s="5">
        <v>1.8900673245413824E-2</v>
      </c>
      <c r="J12" s="5">
        <v>3.2768779946938574E-2</v>
      </c>
      <c r="K12" s="5">
        <v>4.2198107049610134E-2</v>
      </c>
      <c r="L12" s="5">
        <v>2.5723751274210119E-2</v>
      </c>
      <c r="M12" s="5">
        <v>2.8079957718299825E-2</v>
      </c>
      <c r="N12" s="5">
        <v>2.2151322502156789E-2</v>
      </c>
      <c r="O12" s="5">
        <v>3.3937219730941756E-2</v>
      </c>
      <c r="P12" s="5">
        <v>2.2889083735203875E-2</v>
      </c>
      <c r="Q12" s="5">
        <v>3.2713172128539671E-2</v>
      </c>
      <c r="R12" s="5">
        <v>3.8826829072840796E-2</v>
      </c>
      <c r="S12" s="5">
        <v>1.9422316011601035E-2</v>
      </c>
      <c r="T12" s="5">
        <v>5.156918687589155E-2</v>
      </c>
      <c r="U12" s="5">
        <v>3.3369755941938341E-2</v>
      </c>
      <c r="W12" s="2">
        <v>2008</v>
      </c>
      <c r="X12" s="5">
        <v>-1.591454987649615E-2</v>
      </c>
      <c r="Y12" s="5">
        <v>3.3084877091908202E-2</v>
      </c>
      <c r="Z12" s="5">
        <v>2.5284778404104521E-2</v>
      </c>
      <c r="AA12" s="5">
        <v>-4.9088666096828515E-3</v>
      </c>
      <c r="AB12" s="5">
        <v>3.3107404040981454E-2</v>
      </c>
      <c r="AC12" s="5">
        <v>1.6402506000669337E-2</v>
      </c>
      <c r="AD12" s="5">
        <v>-5.9842024474695284E-2</v>
      </c>
      <c r="AE12" s="5">
        <v>3.9078554699896965E-3</v>
      </c>
      <c r="AF12" s="5">
        <v>2.3596920623181899E-2</v>
      </c>
      <c r="AG12" s="5">
        <v>-2.7633446222769701E-2</v>
      </c>
      <c r="AH12" s="5">
        <v>8.899481567849879E-3</v>
      </c>
      <c r="AI12" s="5">
        <v>2.0137389547731602E-4</v>
      </c>
      <c r="AJ12" s="5">
        <v>4.0159633139104083E-2</v>
      </c>
      <c r="AK12" s="5">
        <v>-3.0269145494599232E-3</v>
      </c>
      <c r="AL12" s="5">
        <v>5.1176368795509538E-3</v>
      </c>
      <c r="AM12" s="5">
        <v>5.5558427565119396E-2</v>
      </c>
      <c r="AN12" s="5">
        <v>3.8035991483734391E-2</v>
      </c>
      <c r="AO12" s="5">
        <v>4.0627922445448932E-2</v>
      </c>
      <c r="AP12" s="5">
        <v>-1.7193426476743115E-2</v>
      </c>
      <c r="AQ12" s="5">
        <v>5.06734243678598E-2</v>
      </c>
      <c r="AV12" s="2">
        <v>2008</v>
      </c>
      <c r="AW12" s="4">
        <v>-1.6523183249417955E-3</v>
      </c>
      <c r="AX12" s="4">
        <v>7.8290055243759871E-4</v>
      </c>
      <c r="AY12" s="4">
        <v>6.5361903663260085E-4</v>
      </c>
      <c r="AZ12" s="4">
        <v>6.944281002694494E-3</v>
      </c>
      <c r="BA12" s="4">
        <v>1.5519138966393065E-3</v>
      </c>
      <c r="BB12" s="4">
        <v>7.7257002274365924E-3</v>
      </c>
      <c r="BC12" s="4">
        <v>1.1923307850615197E-2</v>
      </c>
      <c r="BD12" s="4">
        <v>-7.9196108683489419E-4</v>
      </c>
      <c r="BE12" s="4">
        <v>1.4389582266201989E-3</v>
      </c>
      <c r="BF12" s="4">
        <v>7.2352597043941966E-3</v>
      </c>
      <c r="BG12" s="4">
        <v>4.2795705777072951E-3</v>
      </c>
      <c r="BH12" s="4">
        <v>1.1086043775454704E-2</v>
      </c>
      <c r="BI12" s="4">
        <v>3.0410818787990068E-3</v>
      </c>
      <c r="BJ12" s="4">
        <v>3.7696768697096997E-3</v>
      </c>
      <c r="BK12" s="4">
        <v>4.1539688979605055E-3</v>
      </c>
      <c r="BL12" s="4">
        <v>1.5803029192400231E-5</v>
      </c>
      <c r="BM12" s="4">
        <v>1.5364333339570185E-4</v>
      </c>
      <c r="BN12" s="4">
        <v>1.1569814752029603E-2</v>
      </c>
      <c r="BO12" s="4">
        <v>3.471691142444798E-3</v>
      </c>
      <c r="BP12" s="4">
        <v>-2.7090642868637035E-3</v>
      </c>
    </row>
    <row r="13" spans="1:68" x14ac:dyDescent="0.25">
      <c r="A13" s="2">
        <v>2008</v>
      </c>
      <c r="B13" s="5">
        <v>2.9324366593681626E-2</v>
      </c>
      <c r="C13" s="5">
        <v>6.189325151768918E-2</v>
      </c>
      <c r="D13" s="5">
        <v>3.666956803813963E-2</v>
      </c>
      <c r="E13" s="5">
        <v>3.7682311617939709E-2</v>
      </c>
      <c r="F13" s="5">
        <v>4.575336761063159E-2</v>
      </c>
      <c r="G13" s="5">
        <v>3.8974602656054305E-2</v>
      </c>
      <c r="H13" s="5">
        <v>2.182847604251523E-2</v>
      </c>
      <c r="I13" s="5">
        <v>3.1631236230462857E-2</v>
      </c>
      <c r="J13" s="5">
        <v>3.5290720925319458E-2</v>
      </c>
      <c r="K13" s="5">
        <v>4.3578028337502552E-2</v>
      </c>
      <c r="L13" s="5">
        <v>3.8316099121974409E-2</v>
      </c>
      <c r="M13" s="5">
        <v>3.8963294643481888E-2</v>
      </c>
      <c r="N13" s="5">
        <v>3.2463528633064308E-2</v>
      </c>
      <c r="O13" s="5">
        <v>3.4523437771069615E-2</v>
      </c>
      <c r="P13" s="5">
        <v>3.8539179928081868E-2</v>
      </c>
      <c r="Q13" s="5">
        <v>2.9501812717441806E-2</v>
      </c>
      <c r="R13" s="5">
        <v>4.0791389992839995E-2</v>
      </c>
      <c r="S13" s="5">
        <v>2.8300251253036018E-2</v>
      </c>
      <c r="T13" s="5">
        <v>3.1735738994777191E-2</v>
      </c>
      <c r="U13" s="5">
        <v>4.1203606868888597E-2</v>
      </c>
      <c r="W13" s="2">
        <v>2009</v>
      </c>
      <c r="X13" s="5">
        <v>-2.5623201324954128E-2</v>
      </c>
      <c r="Y13" s="5">
        <v>1.3234575687782361E-2</v>
      </c>
      <c r="Z13" s="5">
        <v>3.0766544882052647E-3</v>
      </c>
      <c r="AA13" s="5">
        <v>-1.8897643890639731E-2</v>
      </c>
      <c r="AB13" s="5">
        <v>-4.7245371953398653E-2</v>
      </c>
      <c r="AC13" s="5">
        <v>-1.7717021855546678E-2</v>
      </c>
      <c r="AD13" s="5">
        <v>-7.8438792643617875E-2</v>
      </c>
      <c r="AE13" s="5">
        <v>-2.7424707645723793E-2</v>
      </c>
      <c r="AF13" s="5">
        <v>-3.2569329617618215E-2</v>
      </c>
      <c r="AG13" s="5">
        <v>-4.7414274131376555E-2</v>
      </c>
      <c r="AH13" s="5">
        <v>-2.0408383543132552E-2</v>
      </c>
      <c r="AI13" s="5">
        <v>2.2656820319774076E-2</v>
      </c>
      <c r="AJ13" s="5">
        <v>-1.7267349733190329E-2</v>
      </c>
      <c r="AK13" s="5">
        <v>-7.3168291681364031E-2</v>
      </c>
      <c r="AL13" s="5">
        <v>-2.2911652508898546E-2</v>
      </c>
      <c r="AM13" s="5">
        <v>-4.7323659519283814E-2</v>
      </c>
      <c r="AN13" s="5">
        <v>-1.6438968735499038E-2</v>
      </c>
      <c r="AO13" s="5">
        <v>-4.5552377423804594E-3</v>
      </c>
      <c r="AP13" s="5">
        <v>-1.5460417822720934E-2</v>
      </c>
      <c r="AQ13" s="5">
        <v>1.3663666943529688E-2</v>
      </c>
      <c r="AV13" s="2">
        <v>2009</v>
      </c>
      <c r="AW13" s="4">
        <v>6.9871259798676977E-3</v>
      </c>
      <c r="AX13" s="4">
        <v>8.9738368792437045E-3</v>
      </c>
      <c r="AY13" s="4">
        <v>-2.9892854337146973E-3</v>
      </c>
      <c r="AZ13" s="4">
        <v>4.7701073301118085E-3</v>
      </c>
      <c r="BA13" s="4">
        <v>3.8067644456492994E-3</v>
      </c>
      <c r="BB13" s="4">
        <v>5.9727758412663062E-3</v>
      </c>
      <c r="BC13" s="4">
        <v>4.1776445963132985E-3</v>
      </c>
      <c r="BD13" s="4">
        <v>3.8906533996612008E-3</v>
      </c>
      <c r="BE13" s="4">
        <v>6.2765189161329976E-3</v>
      </c>
      <c r="BF13" s="4">
        <v>1.2169085390460702E-2</v>
      </c>
      <c r="BG13" s="4">
        <v>-3.0137184083560975E-3</v>
      </c>
      <c r="BH13" s="4">
        <v>3.9636791874001973E-3</v>
      </c>
      <c r="BI13" s="4">
        <v>5.4948509596693951E-3</v>
      </c>
      <c r="BJ13" s="4">
        <v>9.4325732798907005E-3</v>
      </c>
      <c r="BK13" s="4">
        <v>5.8622847266748962E-3</v>
      </c>
      <c r="BL13" s="4">
        <v>-6.9120458392748982E-3</v>
      </c>
      <c r="BM13" s="4">
        <v>6.018756373067799E-3</v>
      </c>
      <c r="BN13" s="4">
        <v>-2.4381716139488946E-3</v>
      </c>
      <c r="BO13" s="4">
        <v>5.7941939876729048E-3</v>
      </c>
      <c r="BP13" s="4">
        <v>8.112059590760598E-3</v>
      </c>
    </row>
    <row r="14" spans="1:68" x14ac:dyDescent="0.25">
      <c r="A14" s="2">
        <v>2009</v>
      </c>
      <c r="B14" s="5">
        <v>-2.4619298775904765E-2</v>
      </c>
      <c r="C14" s="5">
        <v>7.8368892085505012E-3</v>
      </c>
      <c r="D14" s="5">
        <v>-8.1300410112570033E-3</v>
      </c>
      <c r="E14" s="5">
        <v>-1.1953292527094409E-2</v>
      </c>
      <c r="F14" s="5">
        <v>-6.5954548120877978E-3</v>
      </c>
      <c r="G14" s="5">
        <v>-6.4553627151588584E-3</v>
      </c>
      <c r="H14" s="5">
        <v>-4.4870985736547029E-3</v>
      </c>
      <c r="I14" s="5">
        <v>3.9351080070893617E-3</v>
      </c>
      <c r="J14" s="5">
        <v>-7.9512134961406584E-3</v>
      </c>
      <c r="K14" s="5">
        <v>-2.6271942360783832E-3</v>
      </c>
      <c r="L14" s="5">
        <v>-5.1158606035662116E-3</v>
      </c>
      <c r="M14" s="5">
        <v>4.4200355624497778E-3</v>
      </c>
      <c r="N14" s="5">
        <v>-2.3925313159830291E-3</v>
      </c>
      <c r="O14" s="5">
        <v>-1.4220552723369986E-2</v>
      </c>
      <c r="P14" s="5">
        <v>-1.7745643031937184E-4</v>
      </c>
      <c r="Q14" s="5">
        <v>8.3590821693378739E-3</v>
      </c>
      <c r="R14" s="5">
        <v>5.7002798629176878E-3</v>
      </c>
      <c r="S14" s="5">
        <v>-1.1474584801206857E-3</v>
      </c>
      <c r="T14" s="5">
        <v>-1.2149198468464392E-3</v>
      </c>
      <c r="U14" s="5">
        <v>-8.7693028441445612E-4</v>
      </c>
      <c r="W14" s="2">
        <v>2010</v>
      </c>
      <c r="X14" s="5">
        <v>2.1012694084851451E-2</v>
      </c>
      <c r="Y14" s="5">
        <v>4.7061341201388059E-2</v>
      </c>
      <c r="Z14" s="5">
        <v>5.7041870638373376E-2</v>
      </c>
      <c r="AA14" s="5">
        <v>2.4158329103647444E-2</v>
      </c>
      <c r="AB14" s="5">
        <v>3.802303191526242E-2</v>
      </c>
      <c r="AC14" s="5">
        <v>3.0631487898093834E-2</v>
      </c>
      <c r="AD14" s="5">
        <v>6.5576625323892496E-2</v>
      </c>
      <c r="AE14" s="5">
        <v>7.7632353815757491E-2</v>
      </c>
      <c r="AF14" s="5">
        <v>3.8514686641940007E-2</v>
      </c>
      <c r="AG14" s="5">
        <v>3.8003424050659124E-2</v>
      </c>
      <c r="AH14" s="5">
        <v>3.8588820331646102E-2</v>
      </c>
      <c r="AI14" s="5">
        <v>4.9010659710526643E-2</v>
      </c>
      <c r="AJ14" s="5">
        <v>2.7838203665610663E-2</v>
      </c>
      <c r="AK14" s="5">
        <v>1.0280934574320225E-2</v>
      </c>
      <c r="AL14" s="5">
        <v>2.1178973596357606E-2</v>
      </c>
      <c r="AM14" s="5">
        <v>2.4085043590701728E-2</v>
      </c>
      <c r="AN14" s="5">
        <v>3.5206572085541399E-2</v>
      </c>
      <c r="AO14" s="5">
        <v>2.6369762139225827E-2</v>
      </c>
      <c r="AP14" s="5">
        <v>1.5746132567684853E-2</v>
      </c>
      <c r="AQ14" s="5">
        <v>5.5153338463753733E-2</v>
      </c>
      <c r="AV14" s="2">
        <v>2010</v>
      </c>
      <c r="AW14" s="4">
        <v>3.9013317602853009E-3</v>
      </c>
      <c r="AX14" s="4">
        <v>1.1501632456770994E-3</v>
      </c>
      <c r="AY14" s="4">
        <v>7.2169375761828025E-3</v>
      </c>
      <c r="AZ14" s="4">
        <v>-4.6082472335333968E-3</v>
      </c>
      <c r="BA14" s="4">
        <v>-6.5222589283846083E-3</v>
      </c>
      <c r="BB14" s="4">
        <v>-2.7964525393456008E-3</v>
      </c>
      <c r="BC14" s="4">
        <v>1.0823023296615608E-2</v>
      </c>
      <c r="BD14" s="4">
        <v>1.0314560130916944E-3</v>
      </c>
      <c r="BE14" s="4">
        <v>4.5381474866008978E-3</v>
      </c>
      <c r="BF14" s="4">
        <v>-4.4815069778973982E-3</v>
      </c>
      <c r="BG14" s="4">
        <v>3.020174448958704E-3</v>
      </c>
      <c r="BH14" s="4">
        <v>3.8041507826167067E-3</v>
      </c>
      <c r="BI14" s="4">
        <v>2.6480115901880708E-4</v>
      </c>
      <c r="BJ14" s="4">
        <v>-1.4676059739937991E-3</v>
      </c>
      <c r="BK14" s="4">
        <v>2.7665915798731067E-3</v>
      </c>
      <c r="BL14" s="4">
        <v>1.1123448261573701E-2</v>
      </c>
      <c r="BM14" s="4">
        <v>1.404926736760799E-3</v>
      </c>
      <c r="BN14" s="4">
        <v>-9.6402520753471055E-3</v>
      </c>
      <c r="BO14" s="4">
        <v>2.3534968597862943E-3</v>
      </c>
      <c r="BP14" s="4">
        <v>1.1502110816875022E-3</v>
      </c>
    </row>
    <row r="15" spans="1:68" x14ac:dyDescent="0.25">
      <c r="A15" s="2">
        <v>2010</v>
      </c>
      <c r="B15" s="5">
        <v>1.1988134497786034E-2</v>
      </c>
      <c r="C15" s="5">
        <v>1.166048660621846E-2</v>
      </c>
      <c r="D15" s="5">
        <v>1.6408349422399618E-2</v>
      </c>
      <c r="E15" s="5">
        <v>1.3692384067720534E-2</v>
      </c>
      <c r="F15" s="5">
        <v>5.8857481229145411E-3</v>
      </c>
      <c r="G15" s="5">
        <v>1.8695935707846639E-2</v>
      </c>
      <c r="H15" s="5">
        <v>7.1037379699032165E-3</v>
      </c>
      <c r="I15" s="5">
        <v>1.8961305687255705E-2</v>
      </c>
      <c r="J15" s="5">
        <v>1.198676035663261E-2</v>
      </c>
      <c r="K15" s="5">
        <v>7.0568997329043572E-3</v>
      </c>
      <c r="L15" s="5">
        <v>1.8466585533626109E-2</v>
      </c>
      <c r="M15" s="5">
        <v>1.7057280441394169E-2</v>
      </c>
      <c r="N15" s="5">
        <v>1.916751653516232E-2</v>
      </c>
      <c r="O15" s="5">
        <v>5.6052667392488265E-3</v>
      </c>
      <c r="P15" s="5">
        <v>1.3183638089734545E-2</v>
      </c>
      <c r="Q15" s="5">
        <v>1.3257130307619198E-2</v>
      </c>
      <c r="R15" s="5">
        <v>2.6169502617304028E-3</v>
      </c>
      <c r="S15" s="5">
        <v>2.3756499657382416E-2</v>
      </c>
      <c r="T15" s="5">
        <v>1.895158105368468E-2</v>
      </c>
      <c r="U15" s="5">
        <v>1.9499332636419311E-2</v>
      </c>
      <c r="W15" s="2">
        <v>2011</v>
      </c>
      <c r="X15" s="5">
        <v>3.373379183798187E-2</v>
      </c>
      <c r="Y15" s="5">
        <v>3.4857753575364851E-2</v>
      </c>
      <c r="Z15" s="5">
        <v>3.4430959705394802E-2</v>
      </c>
      <c r="AA15" s="5">
        <v>3.6870218368873608E-2</v>
      </c>
      <c r="AB15" s="5">
        <v>5.646068882321445E-2</v>
      </c>
      <c r="AC15" s="5">
        <v>3.4211254722975128E-2</v>
      </c>
      <c r="AD15" s="5">
        <v>4.8339849562981922E-2</v>
      </c>
      <c r="AE15" s="5">
        <v>8.3600459589400739E-2</v>
      </c>
      <c r="AF15" s="5">
        <v>2.8993448588760882E-2</v>
      </c>
      <c r="AG15" s="5">
        <v>1.6026427817598509E-2</v>
      </c>
      <c r="AH15" s="5">
        <v>4.5572751807993368E-2</v>
      </c>
      <c r="AI15" s="5">
        <v>1.9150132018347404E-2</v>
      </c>
      <c r="AJ15" s="5">
        <v>2.3727096390512101E-2</v>
      </c>
      <c r="AK15" s="5">
        <v>4.143504379747652E-2</v>
      </c>
      <c r="AL15" s="5">
        <v>3.1950639968249775E-2</v>
      </c>
      <c r="AM15" s="5">
        <v>4.0836960017621805E-2</v>
      </c>
      <c r="AN15" s="5">
        <v>4.71407251368679E-2</v>
      </c>
      <c r="AO15" s="5">
        <v>2.0464791305904697E-2</v>
      </c>
      <c r="AP15" s="5">
        <v>1.1150498531932321E-2</v>
      </c>
      <c r="AQ15" s="5">
        <v>3.1362878465215495E-2</v>
      </c>
      <c r="AV15" s="2">
        <v>2011</v>
      </c>
      <c r="AW15" s="4">
        <v>-4.6047035256836927E-3</v>
      </c>
      <c r="AX15" s="4">
        <v>-7.7532035675359004E-3</v>
      </c>
      <c r="AY15" s="4">
        <v>-6.2165767996060009E-3</v>
      </c>
      <c r="AZ15" s="4">
        <v>-1.4328432146319126E-3</v>
      </c>
      <c r="BA15" s="4">
        <v>-3.6899804907824935E-3</v>
      </c>
      <c r="BB15" s="4">
        <v>-8.3613315725373019E-3</v>
      </c>
      <c r="BC15" s="4">
        <v>-8.6764136534440012E-3</v>
      </c>
      <c r="BD15" s="4">
        <v>-1.2244616159799798E-2</v>
      </c>
      <c r="BE15" s="4">
        <v>-6.0096069377249955E-3</v>
      </c>
      <c r="BF15" s="4">
        <v>-4.9411222544469974E-3</v>
      </c>
      <c r="BG15" s="4">
        <v>-2.6923999730542048E-3</v>
      </c>
      <c r="BH15" s="4">
        <v>-9.7742576029512043E-3</v>
      </c>
      <c r="BI15" s="4">
        <v>-2.4843821200580124E-3</v>
      </c>
      <c r="BJ15" s="4">
        <v>-5.6466530899671047E-3</v>
      </c>
      <c r="BK15" s="4">
        <v>-6.9287405866107071E-3</v>
      </c>
      <c r="BL15" s="4">
        <v>3.4970547340719416E-4</v>
      </c>
      <c r="BM15" s="4">
        <v>-4.3533379823421994E-3</v>
      </c>
      <c r="BN15" s="4">
        <v>-1.4598935075085945E-3</v>
      </c>
      <c r="BO15" s="4">
        <v>-2.9010717118752027E-3</v>
      </c>
      <c r="BP15" s="4">
        <v>-4.5767992379355943E-3</v>
      </c>
    </row>
    <row r="16" spans="1:68" x14ac:dyDescent="0.25">
      <c r="A16" s="2">
        <v>2011</v>
      </c>
      <c r="B16" s="5">
        <v>2.8503399578164151E-2</v>
      </c>
      <c r="C16" s="5">
        <v>3.2290565239722423E-2</v>
      </c>
      <c r="D16" s="5">
        <v>2.6492861175640682E-2</v>
      </c>
      <c r="E16" s="5">
        <v>2.7311216330749032E-2</v>
      </c>
      <c r="F16" s="5">
        <v>3.0283437497157912E-2</v>
      </c>
      <c r="G16" s="5">
        <v>3.6908028826013115E-2</v>
      </c>
      <c r="H16" s="5">
        <v>3.3474692946934427E-2</v>
      </c>
      <c r="I16" s="5">
        <v>3.30691359020037E-2</v>
      </c>
      <c r="J16" s="5">
        <v>2.6712730519085407E-2</v>
      </c>
      <c r="K16" s="5">
        <v>3.583194969455087E-2</v>
      </c>
      <c r="L16" s="5">
        <v>3.5947064157787298E-2</v>
      </c>
      <c r="M16" s="5">
        <v>2.8453450596291969E-2</v>
      </c>
      <c r="N16" s="5">
        <v>2.7311196368941519E-2</v>
      </c>
      <c r="O16" s="5">
        <v>2.7540240385022036E-2</v>
      </c>
      <c r="P16" s="5">
        <v>3.0334387119903522E-2</v>
      </c>
      <c r="Q16" s="5">
        <v>2.6611826713756139E-2</v>
      </c>
      <c r="R16" s="5">
        <v>2.8012295714583382E-2</v>
      </c>
      <c r="S16" s="5">
        <v>3.2428255744708069E-2</v>
      </c>
      <c r="T16" s="5">
        <v>2.8082106829832962E-2</v>
      </c>
      <c r="U16" s="5">
        <v>3.3670930477110075E-2</v>
      </c>
      <c r="W16" s="2">
        <v>2012</v>
      </c>
      <c r="X16" s="5">
        <v>3.9202965216445222E-2</v>
      </c>
      <c r="Y16" s="5">
        <v>2.905127560319606E-2</v>
      </c>
      <c r="Z16" s="5">
        <v>4.4725486617974465E-2</v>
      </c>
      <c r="AA16" s="5">
        <v>5.2674955222747809E-2</v>
      </c>
      <c r="AB16" s="5">
        <v>5.1365176926059977E-2</v>
      </c>
      <c r="AC16" s="5">
        <v>5.0926437377171362E-2</v>
      </c>
      <c r="AD16" s="5">
        <v>6.1213591311834313E-2</v>
      </c>
      <c r="AE16" s="5">
        <v>6.2754510415878179E-2</v>
      </c>
      <c r="AF16" s="5">
        <v>3.8077474254072236E-2</v>
      </c>
      <c r="AG16" s="5">
        <v>2.6746356413290252E-2</v>
      </c>
      <c r="AH16" s="5">
        <v>3.9402814835916899E-2</v>
      </c>
      <c r="AI16" s="5">
        <v>6.6874852563755874E-2</v>
      </c>
      <c r="AJ16" s="5">
        <v>4.5744743536108565E-2</v>
      </c>
      <c r="AK16" s="5">
        <v>5.4008030887740012E-2</v>
      </c>
      <c r="AL16" s="5">
        <v>2.8723973137447747E-2</v>
      </c>
      <c r="AM16" s="5">
        <v>0.10396856878483991</v>
      </c>
      <c r="AN16" s="5">
        <v>7.154168942568033E-2</v>
      </c>
      <c r="AO16" s="5">
        <v>3.5712400262288654E-2</v>
      </c>
      <c r="AP16" s="5">
        <v>3.6623678022979986E-2</v>
      </c>
      <c r="AQ16" s="5">
        <v>2.1603409691281744E-2</v>
      </c>
      <c r="AV16" s="2">
        <v>2012</v>
      </c>
      <c r="AW16" s="4">
        <v>-2.7132016373850043E-3</v>
      </c>
      <c r="AX16" s="4">
        <v>-1.0825713089991015E-3</v>
      </c>
      <c r="AY16" s="4">
        <v>-3.607665698232905E-3</v>
      </c>
      <c r="AZ16" s="4">
        <v>-8.4706066140100011E-4</v>
      </c>
      <c r="BA16" s="4">
        <v>-9.7367713633710051E-4</v>
      </c>
      <c r="BB16" s="4">
        <v>8.5399409301799983E-4</v>
      </c>
      <c r="BC16" s="4">
        <v>-8.3187393329172965E-3</v>
      </c>
      <c r="BD16" s="4">
        <v>3.3945552659205014E-3</v>
      </c>
      <c r="BE16" s="4">
        <v>-2.8419779922657026E-3</v>
      </c>
      <c r="BF16" s="4">
        <v>-5.7528259472529042E-3</v>
      </c>
      <c r="BG16" s="4">
        <v>-3.2111451488830017E-3</v>
      </c>
      <c r="BH16" s="4">
        <v>-2.2586694000620022E-3</v>
      </c>
      <c r="BI16" s="4">
        <v>-3.3555834248893968E-3</v>
      </c>
      <c r="BJ16" s="4">
        <v>-7.3651082612569835E-4</v>
      </c>
      <c r="BK16" s="4">
        <v>-2.5135491606946003E-3</v>
      </c>
      <c r="BL16" s="4">
        <v>-4.7519479437273943E-3</v>
      </c>
      <c r="BM16" s="4">
        <v>-4.6654168650955979E-3</v>
      </c>
      <c r="BN16" s="4">
        <v>-7.8435789651830345E-4</v>
      </c>
      <c r="BO16" s="4">
        <v>-5.8933375380051944E-3</v>
      </c>
      <c r="BP16" s="4">
        <v>-2.6008639947256024E-3</v>
      </c>
    </row>
    <row r="17" spans="1:68" x14ac:dyDescent="0.25">
      <c r="A17" s="2">
        <v>2012</v>
      </c>
      <c r="B17" s="5">
        <v>1.6854809177322613E-2</v>
      </c>
      <c r="C17" s="5">
        <v>2.0264941168894459E-2</v>
      </c>
      <c r="D17" s="5">
        <v>1.6152324816948723E-2</v>
      </c>
      <c r="E17" s="5">
        <v>1.5184379298915975E-2</v>
      </c>
      <c r="F17" s="5">
        <v>2.0983869673381002E-2</v>
      </c>
      <c r="G17" s="5">
        <v>1.942911098198722E-2</v>
      </c>
      <c r="H17" s="5">
        <v>1.9581074719164916E-2</v>
      </c>
      <c r="I17" s="5">
        <v>1.7689005269507011E-2</v>
      </c>
      <c r="J17" s="5">
        <v>2.0347873140455341E-2</v>
      </c>
      <c r="K17" s="5">
        <v>1.8185292410415162E-2</v>
      </c>
      <c r="L17" s="5">
        <v>2.3342861962532904E-2</v>
      </c>
      <c r="M17" s="5">
        <v>1.9662512182051374E-2</v>
      </c>
      <c r="N17" s="5">
        <v>1.7941772901786644E-2</v>
      </c>
      <c r="O17" s="5">
        <v>2.2340574401356558E-2</v>
      </c>
      <c r="P17" s="5">
        <v>1.601755565220836E-2</v>
      </c>
      <c r="Q17" s="5">
        <v>2.6528979025886974E-2</v>
      </c>
      <c r="R17" s="5">
        <v>2.4447584127943664E-2</v>
      </c>
      <c r="S17" s="5">
        <v>2.3794428342608205E-2</v>
      </c>
      <c r="T17" s="5">
        <v>2.3620424453850007E-2</v>
      </c>
      <c r="U17" s="5">
        <v>2.3195725683981434E-2</v>
      </c>
      <c r="W17" s="2">
        <v>2013</v>
      </c>
      <c r="X17" s="5">
        <v>4.4190216787034185E-2</v>
      </c>
      <c r="Y17" s="5">
        <v>3.5448735958687222E-2</v>
      </c>
      <c r="Z17" s="5">
        <v>2.5642135543736875E-2</v>
      </c>
      <c r="AA17" s="5">
        <v>2.1220321520541079E-2</v>
      </c>
      <c r="AB17" s="5">
        <v>4.9177826375360979E-2</v>
      </c>
      <c r="AC17" s="5">
        <v>5.8984203698914786E-2</v>
      </c>
      <c r="AD17" s="5">
        <v>3.7532383205879469E-2</v>
      </c>
      <c r="AE17" s="5">
        <v>5.6381489303428539E-2</v>
      </c>
      <c r="AF17" s="5">
        <v>3.7725263607829802E-2</v>
      </c>
      <c r="AG17" s="5">
        <v>4.7980431886504964E-2</v>
      </c>
      <c r="AH17" s="5">
        <v>4.5118577699357731E-2</v>
      </c>
      <c r="AI17" s="5">
        <v>3.1748731615114691E-2</v>
      </c>
      <c r="AJ17" s="5">
        <v>2.654485459566823E-2</v>
      </c>
      <c r="AK17" s="5">
        <v>2.7870497696698249E-2</v>
      </c>
      <c r="AL17" s="5">
        <v>5.7404822967936815E-2</v>
      </c>
      <c r="AM17" s="5">
        <v>5.1136137750309792E-2</v>
      </c>
      <c r="AN17" s="5">
        <v>5.792952146668838E-2</v>
      </c>
      <c r="AO17" s="5">
        <v>2.449898761683697E-2</v>
      </c>
      <c r="AP17" s="5">
        <v>3.9386525781592331E-2</v>
      </c>
      <c r="AQ17" s="5">
        <v>1.6783562498353648E-2</v>
      </c>
      <c r="AV17" s="2">
        <v>2013</v>
      </c>
      <c r="AW17" s="4">
        <v>-9.5971562119470666E-4</v>
      </c>
      <c r="AX17" s="4">
        <v>-7.3138157444110202E-4</v>
      </c>
      <c r="AY17" s="4">
        <v>-1.9862885442807968E-3</v>
      </c>
      <c r="AZ17" s="4">
        <v>-1.7065112147953906E-3</v>
      </c>
      <c r="BA17" s="4">
        <v>-8.2035818005893324E-5</v>
      </c>
      <c r="BB17" s="4">
        <v>3.2841263153102207E-5</v>
      </c>
      <c r="BC17" s="4">
        <v>-4.6544413182721123E-3</v>
      </c>
      <c r="BD17" s="4">
        <v>4.3207611798587037E-3</v>
      </c>
      <c r="BE17" s="4">
        <v>-2.1142418399157994E-3</v>
      </c>
      <c r="BF17" s="4">
        <v>-9.7181228265403943E-3</v>
      </c>
      <c r="BG17" s="4">
        <v>-1.4487897850439663E-4</v>
      </c>
      <c r="BH17" s="4">
        <v>-3.9897409202243952E-3</v>
      </c>
      <c r="BI17" s="4">
        <v>-3.4522742931001951E-3</v>
      </c>
      <c r="BJ17" s="4">
        <v>-1.4625923827899998E-3</v>
      </c>
      <c r="BK17" s="4">
        <v>-2.1165114219217976E-3</v>
      </c>
      <c r="BL17" s="4">
        <v>-4.918897919140304E-3</v>
      </c>
      <c r="BM17" s="4">
        <v>-1.6802738357045016E-3</v>
      </c>
      <c r="BN17" s="4">
        <v>-2.0474596331265943E-3</v>
      </c>
      <c r="BO17" s="4">
        <v>1.4934801858220992E-3</v>
      </c>
      <c r="BP17" s="4">
        <v>-1.4708471407436988E-3</v>
      </c>
    </row>
    <row r="18" spans="1:68" x14ac:dyDescent="0.25">
      <c r="A18" s="2">
        <v>2013</v>
      </c>
      <c r="B18" s="5">
        <v>1.6865104218858097E-2</v>
      </c>
      <c r="C18" s="5">
        <v>1.4543647435770217E-2</v>
      </c>
      <c r="D18" s="5">
        <v>1.3909553232771137E-2</v>
      </c>
      <c r="E18" s="5">
        <v>1.1443073477779212E-2</v>
      </c>
      <c r="F18" s="5">
        <v>1.8141117140684889E-2</v>
      </c>
      <c r="G18" s="5">
        <v>2.7710982864878275E-2</v>
      </c>
      <c r="H18" s="5">
        <v>1.5448655440485915E-2</v>
      </c>
      <c r="I18" s="5">
        <v>1.7538177638293427E-2</v>
      </c>
      <c r="J18" s="5">
        <v>1.0814952749730624E-2</v>
      </c>
      <c r="K18" s="5">
        <v>1.2833069533411975E-2</v>
      </c>
      <c r="L18" s="5">
        <v>1.9388841614726982E-2</v>
      </c>
      <c r="M18" s="5">
        <v>1.680501210797538E-2</v>
      </c>
      <c r="N18" s="5">
        <v>1.1537250897085273E-2</v>
      </c>
      <c r="O18" s="5">
        <v>1.2761982978654829E-2</v>
      </c>
      <c r="P18" s="5">
        <v>1.3060347679219781E-2</v>
      </c>
      <c r="Q18" s="5">
        <v>2.2567273111319563E-2</v>
      </c>
      <c r="R18" s="5">
        <v>1.2126110431778688E-2</v>
      </c>
      <c r="S18" s="5">
        <v>1.4888193045973106E-2</v>
      </c>
      <c r="T18" s="5">
        <v>1.5463790961367536E-2</v>
      </c>
      <c r="U18" s="5">
        <v>1.540660190540958E-2</v>
      </c>
      <c r="W18" s="2">
        <v>2014</v>
      </c>
      <c r="X18" s="5">
        <v>6.4713671847710569E-2</v>
      </c>
      <c r="Y18" s="5">
        <v>3.6149949737803638E-2</v>
      </c>
      <c r="Z18" s="5">
        <v>3.7351874065739379E-2</v>
      </c>
      <c r="AA18" s="5">
        <v>4.5290320872226411E-2</v>
      </c>
      <c r="AB18" s="5">
        <v>5.3736396346825907E-2</v>
      </c>
      <c r="AC18" s="5">
        <v>5.9687271019661592E-2</v>
      </c>
      <c r="AD18" s="5">
        <v>3.2457613474957146E-2</v>
      </c>
      <c r="AE18" s="5">
        <v>2.80082308275954E-2</v>
      </c>
      <c r="AF18" s="5">
        <v>4.2053663621988514E-2</v>
      </c>
      <c r="AG18" s="5">
        <v>5.4382657942575192E-2</v>
      </c>
      <c r="AH18" s="5">
        <v>5.697233019271785E-2</v>
      </c>
      <c r="AI18" s="5">
        <v>4.3266187462286512E-2</v>
      </c>
      <c r="AJ18" s="5">
        <v>4.5523020927123042E-2</v>
      </c>
      <c r="AK18" s="5">
        <v>3.9798956585525395E-2</v>
      </c>
      <c r="AL18" s="5">
        <v>4.6557369046996949E-2</v>
      </c>
      <c r="AM18" s="5">
        <v>7.7357776334158052E-2</v>
      </c>
      <c r="AN18" s="5">
        <v>6.0499776414902236E-2</v>
      </c>
      <c r="AO18" s="5">
        <v>3.4308255342713236E-2</v>
      </c>
      <c r="AP18" s="5">
        <v>3.9344097896351564E-2</v>
      </c>
      <c r="AQ18" s="5">
        <v>2.9236497171146257E-2</v>
      </c>
      <c r="AV18" s="2">
        <v>2014</v>
      </c>
      <c r="AW18" s="4">
        <v>8.397695342604039E-4</v>
      </c>
      <c r="AX18" s="4">
        <v>-1.3316258846862994E-3</v>
      </c>
      <c r="AY18" s="4">
        <v>2.3927114357025006E-3</v>
      </c>
      <c r="AZ18" s="4">
        <v>9.0764660851797019E-5</v>
      </c>
      <c r="BA18" s="4">
        <v>-6.6298068150891232E-4</v>
      </c>
      <c r="BB18" s="4">
        <v>-1.4128787069603993E-3</v>
      </c>
      <c r="BC18" s="4">
        <v>2.2159244568569075E-3</v>
      </c>
      <c r="BD18" s="4">
        <v>-2.0888246420490975E-3</v>
      </c>
      <c r="BE18" s="4">
        <v>-3.8756157964039972E-4</v>
      </c>
      <c r="BF18" s="4">
        <v>2.5669396937679015E-3</v>
      </c>
      <c r="BG18" s="4">
        <v>-2.3291082357227016E-3</v>
      </c>
      <c r="BH18" s="4">
        <v>-2.5824623158540033E-3</v>
      </c>
      <c r="BI18" s="4">
        <v>9.3629209933569768E-4</v>
      </c>
      <c r="BJ18" s="4">
        <v>6.7310354249269788E-4</v>
      </c>
      <c r="BK18" s="4">
        <v>2.4955488310590968E-3</v>
      </c>
      <c r="BL18" s="4">
        <v>-2.6708613676674001E-3</v>
      </c>
      <c r="BM18" s="4">
        <v>9.5934751418379899E-4</v>
      </c>
      <c r="BN18" s="4">
        <v>7.3147050347339981E-4</v>
      </c>
      <c r="BO18" s="4">
        <v>-2.0059192668508974E-5</v>
      </c>
      <c r="BP18" s="4">
        <v>1.0921417535827982E-3</v>
      </c>
    </row>
    <row r="19" spans="1:68" x14ac:dyDescent="0.25">
      <c r="A19" s="2">
        <v>2014</v>
      </c>
      <c r="B19" s="5">
        <v>2.1157112346730393E-2</v>
      </c>
      <c r="C19" s="5">
        <v>1.8523819722314386E-2</v>
      </c>
      <c r="D19" s="5">
        <v>1.6405242081404113E-2</v>
      </c>
      <c r="E19" s="5">
        <v>1.7469016998067948E-2</v>
      </c>
      <c r="F19" s="5">
        <v>1.1872668544180346E-2</v>
      </c>
      <c r="G19" s="5">
        <v>2.7769713723672033E-2</v>
      </c>
      <c r="H19" s="5">
        <v>1.0151779465058233E-2</v>
      </c>
      <c r="I19" s="5">
        <v>2.6860827672356119E-2</v>
      </c>
      <c r="J19" s="5">
        <v>1.3490756262705577E-2</v>
      </c>
      <c r="K19" s="5">
        <v>2.0642913879131034E-2</v>
      </c>
      <c r="L19" s="5">
        <v>1.3994082452329644E-2</v>
      </c>
      <c r="M19" s="5">
        <v>1.3224542398970569E-2</v>
      </c>
      <c r="N19" s="5">
        <v>1.2837073445984015E-2</v>
      </c>
      <c r="O19" s="5">
        <v>1.6226487096722877E-2</v>
      </c>
      <c r="P19" s="5">
        <v>1.8546618161702749E-2</v>
      </c>
      <c r="Q19" s="5">
        <v>2.8450343041695792E-2</v>
      </c>
      <c r="R19" s="5">
        <v>1.8596007309588665E-2</v>
      </c>
      <c r="S19" s="5">
        <v>1.0331934026100458E-2</v>
      </c>
      <c r="T19" s="5">
        <v>1.9486328861721705E-2</v>
      </c>
      <c r="U19" s="5">
        <v>1.5528596375078339E-2</v>
      </c>
      <c r="W19" s="2">
        <v>2015</v>
      </c>
      <c r="X19" s="5">
        <v>6.9975406393244885E-2</v>
      </c>
      <c r="Y19" s="5">
        <v>4.7509598263309194E-2</v>
      </c>
      <c r="Z19" s="5">
        <v>6.3187092066470663E-2</v>
      </c>
      <c r="AA19" s="5">
        <v>4.5056059266961677E-2</v>
      </c>
      <c r="AB19" s="5">
        <v>4.8724119593531026E-2</v>
      </c>
      <c r="AC19" s="5">
        <v>6.204698323158301E-2</v>
      </c>
      <c r="AD19" s="5">
        <v>4.8828932416539371E-2</v>
      </c>
      <c r="AE19" s="5">
        <v>4.4191027630634865E-2</v>
      </c>
      <c r="AF19" s="5">
        <v>5.8788087675369957E-2</v>
      </c>
      <c r="AG19" s="5">
        <v>6.8003337383927748E-2</v>
      </c>
      <c r="AH19" s="5">
        <v>3.872664267099054E-2</v>
      </c>
      <c r="AI19" s="5">
        <v>4.1484728158980341E-2</v>
      </c>
      <c r="AJ19" s="5">
        <v>3.3177358544790189E-2</v>
      </c>
      <c r="AK19" s="5">
        <v>5.0958269841733649E-2</v>
      </c>
      <c r="AL19" s="5">
        <v>5.2048035334853977E-2</v>
      </c>
      <c r="AM19" s="5">
        <v>7.5688350978367222E-2</v>
      </c>
      <c r="AN19" s="5">
        <v>6.0701608624092525E-2</v>
      </c>
      <c r="AO19" s="5">
        <v>2.4358661423156378E-2</v>
      </c>
      <c r="AP19" s="5">
        <v>6.2185089825006978E-2</v>
      </c>
      <c r="AQ19" s="5">
        <v>4.2344371107152584E-2</v>
      </c>
      <c r="AV19" s="2">
        <v>2015</v>
      </c>
      <c r="AW19" s="4">
        <v>-3.3835144439806966E-3</v>
      </c>
      <c r="AX19" s="4">
        <v>-1.9781440909342959E-3</v>
      </c>
      <c r="AY19" s="4">
        <v>-4.0696527162313034E-3</v>
      </c>
      <c r="AZ19" s="4">
        <v>-2.484729389557197E-3</v>
      </c>
      <c r="BA19" s="4">
        <v>-2.6111393179709952E-3</v>
      </c>
      <c r="BB19" s="4">
        <v>-1.8447780582662027E-3</v>
      </c>
      <c r="BC19" s="4">
        <v>-6.0578626221746007E-3</v>
      </c>
      <c r="BD19" s="4">
        <v>-3.1997287787101092E-3</v>
      </c>
      <c r="BE19" s="4">
        <v>-4.4509617654279951E-3</v>
      </c>
      <c r="BF19" s="4">
        <v>-1.5691332870571006E-3</v>
      </c>
      <c r="BG19" s="4">
        <v>-2.7942693863247936E-3</v>
      </c>
      <c r="BH19" s="4">
        <v>4.9605440882259655E-4</v>
      </c>
      <c r="BI19" s="4">
        <v>-1.7224382552570999E-3</v>
      </c>
      <c r="BJ19" s="4">
        <v>-2.6727330098385987E-3</v>
      </c>
      <c r="BK19" s="4">
        <v>-5.537378295914698E-3</v>
      </c>
      <c r="BL19" s="4">
        <v>-2.069723518851499E-3</v>
      </c>
      <c r="BM19" s="4">
        <v>-1.8132128820824989E-3</v>
      </c>
      <c r="BN19" s="4">
        <v>-1.3523429780906704E-5</v>
      </c>
      <c r="BO19" s="4">
        <v>-4.2124386122942906E-3</v>
      </c>
      <c r="BP19" s="4">
        <v>-2.2887481341822002E-3</v>
      </c>
    </row>
    <row r="20" spans="1:68" x14ac:dyDescent="0.25">
      <c r="A20" s="2">
        <v>2015</v>
      </c>
      <c r="B20" s="5">
        <v>3.6431245824987322E-3</v>
      </c>
      <c r="C20" s="5">
        <v>1.7779566683785543E-3</v>
      </c>
      <c r="D20" s="5">
        <v>6.3413359464302207E-3</v>
      </c>
      <c r="E20" s="5">
        <v>-2.9562888708230825E-3</v>
      </c>
      <c r="F20" s="5">
        <v>-4.9973029822806382E-3</v>
      </c>
      <c r="G20" s="5">
        <v>1.1762225969645955E-2</v>
      </c>
      <c r="H20" s="5">
        <v>-1.3251129686421673E-2</v>
      </c>
      <c r="I20" s="5">
        <v>-1.5685705005714756E-3</v>
      </c>
      <c r="J20" s="5">
        <v>9.0663819615571743E-3</v>
      </c>
      <c r="K20" s="5">
        <v>1.011030356258521E-2</v>
      </c>
      <c r="L20" s="5">
        <v>-6.2324093908530899E-3</v>
      </c>
      <c r="M20" s="5">
        <v>1.2626671000435035E-3</v>
      </c>
      <c r="N20" s="5">
        <v>-1.5703002960344352E-3</v>
      </c>
      <c r="O20" s="5">
        <v>1.5333703637061575E-3</v>
      </c>
      <c r="P20" s="5">
        <v>1.6183597654113775E-2</v>
      </c>
      <c r="Q20" s="5">
        <v>2.5976557209274626E-2</v>
      </c>
      <c r="R20" s="5">
        <v>1.3841151377988371E-2</v>
      </c>
      <c r="S20" s="5">
        <v>-4.0664435533996363E-3</v>
      </c>
      <c r="T20" s="5">
        <v>3.5149218155212207E-3</v>
      </c>
      <c r="U20" s="5">
        <v>3.3276726643081092E-3</v>
      </c>
      <c r="W20" s="2">
        <v>2016</v>
      </c>
      <c r="X20" s="5">
        <v>6.3986377234508687E-2</v>
      </c>
      <c r="Y20" s="5">
        <v>4.6597632475643171E-2</v>
      </c>
      <c r="Z20" s="5">
        <v>3.5547487304630684E-2</v>
      </c>
      <c r="AA20" s="5">
        <v>1.6511454360694431E-2</v>
      </c>
      <c r="AB20" s="5">
        <v>4.2522476179056697E-2</v>
      </c>
      <c r="AC20" s="5">
        <v>3.3833643459613677E-2</v>
      </c>
      <c r="AD20" s="5">
        <v>3.1868654033321224E-2</v>
      </c>
      <c r="AE20" s="5">
        <v>-1.7696069543393981E-2</v>
      </c>
      <c r="AF20" s="5">
        <v>3.1700912572479686E-2</v>
      </c>
      <c r="AG20" s="5">
        <v>4.6307344537215668E-2</v>
      </c>
      <c r="AH20" s="5">
        <v>2.758146609399616E-2</v>
      </c>
      <c r="AI20" s="5">
        <v>4.317314035249261E-2</v>
      </c>
      <c r="AJ20" s="5">
        <v>1.7310306627382217E-2</v>
      </c>
      <c r="AK20" s="5">
        <v>4.9040234060358727E-2</v>
      </c>
      <c r="AL20" s="5">
        <v>2.0952967137937394E-2</v>
      </c>
      <c r="AM20" s="5">
        <v>6.5378559669072356E-2</v>
      </c>
      <c r="AN20" s="5">
        <v>4.8620933471198079E-2</v>
      </c>
      <c r="AO20" s="5">
        <v>5.4801502444517657E-3</v>
      </c>
      <c r="AP20" s="5">
        <v>4.5988808935011956E-2</v>
      </c>
      <c r="AQ20" s="5">
        <v>4.0045912183837719E-2</v>
      </c>
      <c r="AV20" s="2">
        <v>2016</v>
      </c>
      <c r="AW20" s="4">
        <v>-1.5952460819591008E-3</v>
      </c>
      <c r="AX20" s="4">
        <v>1.2850449529186944E-3</v>
      </c>
      <c r="AY20" s="4">
        <v>-1.8462313261461E-3</v>
      </c>
      <c r="AZ20" s="4">
        <v>5.9988927063969744E-4</v>
      </c>
      <c r="BA20" s="4">
        <v>-1.9390138792989009E-3</v>
      </c>
      <c r="BB20" s="4">
        <v>1.436700074437039E-4</v>
      </c>
      <c r="BC20" s="4">
        <v>-1.1706120618182048E-3</v>
      </c>
      <c r="BD20" s="4">
        <v>-8.5418029919429039E-4</v>
      </c>
      <c r="BE20" s="4">
        <v>-2.2907359951229028E-3</v>
      </c>
      <c r="BF20" s="4">
        <v>-1.8438691943351987E-3</v>
      </c>
      <c r="BG20" s="4">
        <v>-1.4144765136337029E-3</v>
      </c>
      <c r="BH20" s="4">
        <v>-2.012685176630398E-3</v>
      </c>
      <c r="BI20" s="4">
        <v>-1.8099225439148978E-3</v>
      </c>
      <c r="BJ20" s="4">
        <v>-1.4216844108790039E-4</v>
      </c>
      <c r="BK20" s="4">
        <v>-4.426668167335987E-4</v>
      </c>
      <c r="BL20" s="4">
        <v>1.4055424339012995E-3</v>
      </c>
      <c r="BM20" s="4">
        <v>2.1783763264739825E-4</v>
      </c>
      <c r="BN20" s="4">
        <v>-2.5613218377062985E-3</v>
      </c>
      <c r="BO20" s="4">
        <v>-3.1757156231112041E-3</v>
      </c>
      <c r="BP20" s="4">
        <v>-1.0812636563612976E-3</v>
      </c>
    </row>
    <row r="21" spans="1:68" x14ac:dyDescent="0.25">
      <c r="A21" s="2">
        <v>2016</v>
      </c>
      <c r="B21" s="5">
        <v>1.7478661564371393E-2</v>
      </c>
      <c r="C21" s="5">
        <v>1.3487657442596095E-2</v>
      </c>
      <c r="D21" s="5">
        <v>1.3784870333934579E-2</v>
      </c>
      <c r="E21" s="5">
        <v>6.6262838813685608E-3</v>
      </c>
      <c r="F21" s="5">
        <v>1.4024385100872082E-2</v>
      </c>
      <c r="G21" s="5">
        <v>2.7721988416183972E-2</v>
      </c>
      <c r="H21" s="5">
        <v>1.6712285784350214E-2</v>
      </c>
      <c r="I21" s="5">
        <v>1.6490782193898039E-2</v>
      </c>
      <c r="J21" s="5">
        <v>1.8860976602619282E-2</v>
      </c>
      <c r="K21" s="5">
        <v>1.8366761458625105E-2</v>
      </c>
      <c r="L21" s="5">
        <v>1.551826584029806E-2</v>
      </c>
      <c r="M21" s="5">
        <v>1.0772066889734689E-2</v>
      </c>
      <c r="N21" s="5">
        <v>7.4898043474098848E-3</v>
      </c>
      <c r="O21" s="5">
        <v>1.6310078972652447E-2</v>
      </c>
      <c r="P21" s="5">
        <v>1.9655873751095062E-2</v>
      </c>
      <c r="Q21" s="5">
        <v>3.0893684870763452E-2</v>
      </c>
      <c r="R21" s="5">
        <v>2.267819295628766E-2</v>
      </c>
      <c r="S21" s="5">
        <v>7.992832440048123E-3</v>
      </c>
      <c r="T21" s="5">
        <v>1.1725000177257642E-2</v>
      </c>
      <c r="U21" s="5">
        <v>1.1006682486138963E-2</v>
      </c>
      <c r="W21" s="2">
        <v>2017</v>
      </c>
      <c r="X21" s="5">
        <v>5.2638194525708559E-2</v>
      </c>
      <c r="Y21" s="5">
        <v>3.3961942060889747E-2</v>
      </c>
      <c r="Z21" s="5">
        <v>3.8233622078468962E-2</v>
      </c>
      <c r="AA21" s="5">
        <v>3.0423462887617193E-2</v>
      </c>
      <c r="AB21" s="5">
        <v>5.2973191514774559E-2</v>
      </c>
      <c r="AC21" s="5">
        <v>4.7585747616629717E-2</v>
      </c>
      <c r="AD21" s="5">
        <v>1.8400384670456148E-2</v>
      </c>
      <c r="AE21" s="5">
        <v>4.3572951338519336E-2</v>
      </c>
      <c r="AF21" s="5">
        <v>5.202295852636922E-2</v>
      </c>
      <c r="AG21" s="5">
        <v>5.5776745536509936E-2</v>
      </c>
      <c r="AH21" s="5">
        <v>3.3733633760797035E-2</v>
      </c>
      <c r="AI21" s="5">
        <v>3.181410919227505E-2</v>
      </c>
      <c r="AJ21" s="5">
        <v>9.1887797589236334E-3</v>
      </c>
      <c r="AK21" s="5">
        <v>5.356633509477108E-2</v>
      </c>
      <c r="AL21" s="5">
        <v>4.8976218873106714E-2</v>
      </c>
      <c r="AM21" s="5">
        <v>9.9415427382999619E-2</v>
      </c>
      <c r="AN21" s="5">
        <v>7.2426781677490254E-2</v>
      </c>
      <c r="AO21" s="5">
        <v>1.4606168555618759E-2</v>
      </c>
      <c r="AP21" s="5">
        <v>3.6996727772029274E-2</v>
      </c>
      <c r="AQ21" s="5">
        <v>3.2653821299812494E-2</v>
      </c>
      <c r="AV21" s="2">
        <v>2017</v>
      </c>
      <c r="AW21" s="4">
        <v>-1.4166836958139015E-3</v>
      </c>
      <c r="AX21" s="4">
        <v>2.2340702267590468E-4</v>
      </c>
      <c r="AY21" s="4">
        <v>2.2655028331444033E-3</v>
      </c>
      <c r="AZ21" s="4">
        <v>-2.5663037353056972E-3</v>
      </c>
      <c r="BA21" s="4">
        <v>-1.0526579365112004E-3</v>
      </c>
      <c r="BB21" s="4">
        <v>-1.7834598020034023E-3</v>
      </c>
      <c r="BC21" s="4">
        <v>-3.739426031029891E-3</v>
      </c>
      <c r="BD21" s="4">
        <v>-2.2157110126135027E-3</v>
      </c>
      <c r="BE21" s="4">
        <v>-1.5418091574036993E-3</v>
      </c>
      <c r="BF21" s="4">
        <v>5.3317260332819832E-4</v>
      </c>
      <c r="BG21" s="4">
        <v>-6.4412584115190047E-4</v>
      </c>
      <c r="BH21" s="4">
        <v>-5.6537841523153012E-3</v>
      </c>
      <c r="BI21" s="4">
        <v>8.2935958614219901E-4</v>
      </c>
      <c r="BJ21" s="4">
        <v>-1.6501090594608012E-3</v>
      </c>
      <c r="BK21" s="4">
        <v>-4.797151515060008E-4</v>
      </c>
      <c r="BL21" s="4">
        <v>8.7125465943149738E-4</v>
      </c>
      <c r="BM21" s="4">
        <v>-9.6110588674139935E-4</v>
      </c>
      <c r="BN21" s="4">
        <v>-2.9317402218256017E-3</v>
      </c>
      <c r="BO21" s="4">
        <v>-1.5442289971391993E-3</v>
      </c>
      <c r="BP21" s="4">
        <v>5.2183154045995495E-6</v>
      </c>
    </row>
    <row r="22" spans="1:68" x14ac:dyDescent="0.25">
      <c r="A22" s="2">
        <v>2017</v>
      </c>
      <c r="B22" s="5">
        <v>3.3128991984099652E-2</v>
      </c>
      <c r="C22" s="5">
        <v>2.004612011775157E-2</v>
      </c>
      <c r="D22" s="5">
        <v>2.550695015406371E-2</v>
      </c>
      <c r="E22" s="5">
        <v>1.8794376115027506E-2</v>
      </c>
      <c r="F22" s="5">
        <v>2.5484575185243712E-2</v>
      </c>
      <c r="G22" s="5">
        <v>3.386270844905391E-2</v>
      </c>
      <c r="H22" s="5">
        <v>2.0573187814141029E-2</v>
      </c>
      <c r="I22" s="5">
        <v>1.991825292357895E-2</v>
      </c>
      <c r="J22" s="5">
        <v>2.7940927189428894E-2</v>
      </c>
      <c r="K22" s="5">
        <v>2.5830848103742889E-2</v>
      </c>
      <c r="L22" s="5">
        <v>2.1755749642315633E-2</v>
      </c>
      <c r="M22" s="5">
        <v>1.9575500280188032E-2</v>
      </c>
      <c r="N22" s="5">
        <v>1.1959213786897993E-2</v>
      </c>
      <c r="O22" s="5">
        <v>2.4725802608622234E-2</v>
      </c>
      <c r="P22" s="5">
        <v>3.0138462210444986E-2</v>
      </c>
      <c r="Q22" s="5">
        <v>3.2200433770100644E-2</v>
      </c>
      <c r="R22" s="5">
        <v>3.077392192351935E-2</v>
      </c>
      <c r="S22" s="5">
        <v>1.6612047070105388E-2</v>
      </c>
      <c r="T22" s="5">
        <v>2.5343748977980418E-2</v>
      </c>
      <c r="U22" s="5">
        <v>1.0825019635808076E-2</v>
      </c>
      <c r="W22" s="2">
        <v>2018</v>
      </c>
      <c r="X22" s="5">
        <v>5.6970058575201585E-2</v>
      </c>
      <c r="Y22" s="5">
        <v>3.4724195547064782E-2</v>
      </c>
      <c r="Z22" s="5">
        <v>6.4351911008585269E-2</v>
      </c>
      <c r="AA22" s="5">
        <v>5.2164117044758943E-2</v>
      </c>
      <c r="AB22" s="5">
        <v>6.4578776082037839E-2</v>
      </c>
      <c r="AC22" s="5">
        <v>6.6049879627202657E-2</v>
      </c>
      <c r="AD22" s="5">
        <v>3.4964644233173976E-2</v>
      </c>
      <c r="AE22" s="5">
        <v>6.9361746995590209E-2</v>
      </c>
      <c r="AF22" s="5">
        <v>5.0742256080230086E-2</v>
      </c>
      <c r="AG22" s="5">
        <v>5.7775018146369976E-2</v>
      </c>
      <c r="AH22" s="5">
        <v>5.8213887831810696E-2</v>
      </c>
      <c r="AI22" s="5">
        <v>5.9526016375497759E-2</v>
      </c>
      <c r="AJ22" s="5">
        <v>3.9952308498514062E-2</v>
      </c>
      <c r="AK22" s="5">
        <v>6.6568716848107876E-2</v>
      </c>
      <c r="AL22" s="5">
        <v>4.6529092480931476E-2</v>
      </c>
      <c r="AM22" s="5">
        <v>8.2192404694287013E-2</v>
      </c>
      <c r="AN22" s="5">
        <v>9.1577638901373465E-2</v>
      </c>
      <c r="AO22" s="5">
        <v>4.2359080783194308E-2</v>
      </c>
      <c r="AP22" s="5">
        <v>5.3964113891682854E-2</v>
      </c>
      <c r="AQ22" s="5">
        <v>4.1789823056549644E-2</v>
      </c>
      <c r="AV22" s="2">
        <v>2018</v>
      </c>
      <c r="AW22" s="4">
        <v>-1.2130207304872978E-3</v>
      </c>
      <c r="AX22" s="4">
        <v>-1.4414855479814997E-3</v>
      </c>
      <c r="AY22" s="4">
        <v>-1.1318898584102011E-3</v>
      </c>
      <c r="AZ22" s="4">
        <v>-8.4376786960000533E-4</v>
      </c>
      <c r="BA22" s="4">
        <v>-2.2700113146078976E-3</v>
      </c>
      <c r="BB22" s="4">
        <v>-1.4950692312264979E-3</v>
      </c>
      <c r="BC22" s="4">
        <v>-2.1000634342304009E-3</v>
      </c>
      <c r="BD22" s="4">
        <v>-4.4341954585509005E-3</v>
      </c>
      <c r="BE22" s="4">
        <v>1.7300594934909624E-4</v>
      </c>
      <c r="BF22" s="4">
        <v>-1.0636349133475997E-3</v>
      </c>
      <c r="BG22" s="4">
        <v>-1.035091765047999E-3</v>
      </c>
      <c r="BH22" s="4">
        <v>2.9280336139096003E-3</v>
      </c>
      <c r="BI22" s="4">
        <v>-2.1408718652132022E-3</v>
      </c>
      <c r="BJ22" s="4">
        <v>-2.0521756416548992E-3</v>
      </c>
      <c r="BK22" s="4">
        <v>-1.7563806091569004E-3</v>
      </c>
      <c r="BL22" s="4">
        <v>-1.9058347913550946E-3</v>
      </c>
      <c r="BM22" s="4">
        <v>-1.6121763784701995E-3</v>
      </c>
      <c r="BN22" s="4">
        <v>4.469799446076006E-4</v>
      </c>
      <c r="BO22" s="4">
        <v>-1.5408370035807015E-3</v>
      </c>
      <c r="BP22" s="4">
        <v>-1.1057406395508021E-3</v>
      </c>
    </row>
    <row r="23" spans="1:68" x14ac:dyDescent="0.25">
      <c r="A23" s="2">
        <v>2018</v>
      </c>
      <c r="B23" s="5">
        <v>2.3200105195155616E-2</v>
      </c>
      <c r="C23" s="5">
        <v>1.9804663396251056E-2</v>
      </c>
      <c r="D23" s="5">
        <v>3.2256110734385939E-2</v>
      </c>
      <c r="E23" s="5">
        <v>1.7528758593330234E-2</v>
      </c>
      <c r="F23" s="5">
        <v>2.9428182301502306E-2</v>
      </c>
      <c r="G23" s="5">
        <v>2.7306417772897596E-2</v>
      </c>
      <c r="H23" s="5">
        <v>2.3332880718994812E-2</v>
      </c>
      <c r="I23" s="5">
        <v>2.4438923058123931E-2</v>
      </c>
      <c r="J23" s="5">
        <v>3.806248969352323E-2</v>
      </c>
      <c r="K23" s="5">
        <v>3.4673224594308966E-2</v>
      </c>
      <c r="L23" s="5">
        <v>2.3950944453036461E-2</v>
      </c>
      <c r="M23" s="5">
        <v>1.9067761762376206E-2</v>
      </c>
      <c r="N23" s="5">
        <v>1.3491298565153582E-2</v>
      </c>
      <c r="O23" s="5">
        <v>4.1635414479013436E-2</v>
      </c>
      <c r="P23" s="5">
        <v>3.3691150905262056E-2</v>
      </c>
      <c r="Q23" s="5">
        <v>3.9717476924418793E-2</v>
      </c>
      <c r="R23" s="5">
        <v>3.1547741590151189E-2</v>
      </c>
      <c r="S23" s="5">
        <v>1.8262757678634077E-2</v>
      </c>
      <c r="T23" s="5">
        <v>2.1876274426266055E-2</v>
      </c>
      <c r="U23" s="5">
        <v>2.0544201041494559E-2</v>
      </c>
      <c r="W23" s="2">
        <v>2019</v>
      </c>
      <c r="X23" s="5">
        <v>6.6260423694993353E-2</v>
      </c>
      <c r="Y23" s="5">
        <v>3.5178019997923998E-2</v>
      </c>
      <c r="Z23" s="5">
        <v>5.6129603213060007E-2</v>
      </c>
      <c r="AA23" s="5">
        <v>2.8423450092314128E-2</v>
      </c>
      <c r="AB23" s="5">
        <v>5.6002972733139651E-2</v>
      </c>
      <c r="AC23" s="5">
        <v>6.6214996249967045E-2</v>
      </c>
      <c r="AD23" s="5">
        <v>1.7342723197745817E-2</v>
      </c>
      <c r="AE23" s="5">
        <v>6.7638727445614617E-3</v>
      </c>
      <c r="AF23" s="5">
        <v>4.904032587755798E-2</v>
      </c>
      <c r="AG23" s="5">
        <v>4.5452469002639898E-2</v>
      </c>
      <c r="AH23" s="5">
        <v>2.5838494761925186E-2</v>
      </c>
      <c r="AI23" s="5">
        <v>4.54013787878721E-2</v>
      </c>
      <c r="AJ23" s="5">
        <v>3.5180296002709485E-2</v>
      </c>
      <c r="AK23" s="5">
        <v>6.7985921749292882E-2</v>
      </c>
      <c r="AL23" s="5">
        <v>4.4590798060868263E-2</v>
      </c>
      <c r="AM23" s="5">
        <v>5.9155817499885716E-2</v>
      </c>
      <c r="AN23" s="5">
        <v>6.5646521682938441E-2</v>
      </c>
      <c r="AO23" s="5">
        <v>3.1422237604273533E-2</v>
      </c>
      <c r="AP23" s="5">
        <v>5.8228558047411096E-2</v>
      </c>
      <c r="AQ23" s="5">
        <v>3.6132505965855453E-2</v>
      </c>
      <c r="AV23" s="2">
        <v>2019</v>
      </c>
      <c r="AW23" s="4">
        <v>-2.1652863372930986E-3</v>
      </c>
      <c r="AX23" s="4">
        <v>-4.8905760260490455E-4</v>
      </c>
      <c r="AY23" s="4">
        <v>-1.636662851540599E-3</v>
      </c>
      <c r="AZ23" s="4">
        <v>-7.1479182155119447E-4</v>
      </c>
      <c r="BA23" s="4">
        <v>-2.6603736614343038E-3</v>
      </c>
      <c r="BB23" s="4">
        <v>-2.3278542512528005E-3</v>
      </c>
      <c r="BC23" s="4">
        <v>-3.0361803902129031E-3</v>
      </c>
      <c r="BD23" s="4">
        <v>-3.1597593555970013E-3</v>
      </c>
      <c r="BE23" s="4">
        <v>-1.8286180925859707E-4</v>
      </c>
      <c r="BF23" s="4">
        <v>-2.1762033636974001E-3</v>
      </c>
      <c r="BG23" s="4">
        <v>-1.0102140614543023E-3</v>
      </c>
      <c r="BH23" s="4">
        <v>2.372399710441904E-3</v>
      </c>
      <c r="BI23" s="4">
        <v>-4.4322585522239832E-4</v>
      </c>
      <c r="BJ23" s="4">
        <v>-2.1360209244589978E-3</v>
      </c>
      <c r="BK23" s="4">
        <v>1.7858317189960171E-4</v>
      </c>
      <c r="BL23" s="4">
        <v>-2.6461416540230001E-3</v>
      </c>
      <c r="BM23" s="4">
        <v>-1.3756491088889045E-3</v>
      </c>
      <c r="BN23" s="4">
        <v>-2.0272812561338005E-3</v>
      </c>
      <c r="BO23" s="4">
        <v>-2.115675630464095E-3</v>
      </c>
      <c r="BP23" s="4">
        <v>9.4588097016570089E-4</v>
      </c>
    </row>
    <row r="24" spans="1:68" x14ac:dyDescent="0.25">
      <c r="A24" s="2">
        <v>2019</v>
      </c>
      <c r="B24" s="5">
        <v>2.2364656843844831E-2</v>
      </c>
      <c r="C24" s="5">
        <v>1.3839325314823946E-2</v>
      </c>
      <c r="D24" s="5">
        <v>2.0078212662225849E-2</v>
      </c>
      <c r="E24" s="5">
        <v>1.4616429591847249E-2</v>
      </c>
      <c r="F24" s="5">
        <v>2.0995546030324004E-2</v>
      </c>
      <c r="G24" s="5">
        <v>1.9243542858015394E-2</v>
      </c>
      <c r="H24" s="5">
        <v>1.4325315851947127E-2</v>
      </c>
      <c r="I24" s="5">
        <v>1.1380152766181125E-2</v>
      </c>
      <c r="J24" s="5">
        <v>3.0651593098892815E-2</v>
      </c>
      <c r="K24" s="5">
        <v>1.6755012762496996E-2</v>
      </c>
      <c r="L24" s="5">
        <v>2.0970000285750443E-2</v>
      </c>
      <c r="M24" s="5">
        <v>1.6531422310169845E-2</v>
      </c>
      <c r="N24" s="5">
        <v>2.0128702990450595E-2</v>
      </c>
      <c r="O24" s="5">
        <v>2.9126912691269036E-2</v>
      </c>
      <c r="P24" s="5">
        <v>2.353809815174986E-2</v>
      </c>
      <c r="Q24" s="5">
        <v>3.1549017039912773E-2</v>
      </c>
      <c r="R24" s="5">
        <v>2.4950597436346617E-2</v>
      </c>
      <c r="S24" s="5">
        <v>1.0205307808775668E-2</v>
      </c>
      <c r="T24" s="5">
        <v>1.7265481299816126E-2</v>
      </c>
      <c r="U24" s="5">
        <v>1.2764258800019392E-2</v>
      </c>
      <c r="W24" s="2">
        <v>2020</v>
      </c>
      <c r="X24" s="5">
        <v>-3.0740203531891587E-2</v>
      </c>
      <c r="Y24" s="5">
        <v>-3.3240986599148252E-2</v>
      </c>
      <c r="Z24" s="5">
        <v>-1.6115586570999464E-2</v>
      </c>
      <c r="AA24" s="5">
        <v>-4.0058781813916589E-2</v>
      </c>
      <c r="AB24" s="5">
        <v>-1.077755083906015E-2</v>
      </c>
      <c r="AC24" s="5">
        <v>-1.8101928606341758E-2</v>
      </c>
      <c r="AD24" s="5">
        <v>-4.5290735252905875E-2</v>
      </c>
      <c r="AE24" s="5">
        <v>-4.1520584827117804E-2</v>
      </c>
      <c r="AF24" s="5">
        <v>-4.5978292361914308E-2</v>
      </c>
      <c r="AG24" s="5">
        <v>-3.0673445645936822E-2</v>
      </c>
      <c r="AH24" s="5">
        <v>-2.8683918939157775E-2</v>
      </c>
      <c r="AI24" s="5">
        <v>-3.3566534492899855E-2</v>
      </c>
      <c r="AJ24" s="5">
        <v>-2.5928511258604264E-2</v>
      </c>
      <c r="AK24" s="5">
        <v>1.47718334738973E-2</v>
      </c>
      <c r="AL24" s="5">
        <v>-1.0450584733794782E-2</v>
      </c>
      <c r="AM24" s="5">
        <v>-1.169013924567309E-2</v>
      </c>
      <c r="AN24" s="5">
        <v>1.7794872100870541E-2</v>
      </c>
      <c r="AO24" s="5">
        <v>-2.2174542301747788E-2</v>
      </c>
      <c r="AP24" s="5">
        <v>5.2019923469995106E-3</v>
      </c>
      <c r="AQ24" s="5">
        <v>-1.0344292399463814E-2</v>
      </c>
      <c r="AV24" s="2">
        <v>2020</v>
      </c>
      <c r="AW24" s="4">
        <v>-2.9354777913394997E-3</v>
      </c>
      <c r="AX24" s="4">
        <v>-3.1739773119221007E-3</v>
      </c>
      <c r="AY24" s="4">
        <v>-1.9195273403461027E-3</v>
      </c>
      <c r="AZ24" s="4">
        <v>-2.5781058721626032E-3</v>
      </c>
      <c r="BA24" s="4">
        <v>-2.2222559439494943E-3</v>
      </c>
      <c r="BB24" s="4">
        <v>-4.0033681653018002E-3</v>
      </c>
      <c r="BC24" s="4">
        <v>-3.5183528270946035E-3</v>
      </c>
      <c r="BD24" s="4">
        <v>-1.8199218528408001E-3</v>
      </c>
      <c r="BE24" s="4">
        <v>-4.9884965107539758E-4</v>
      </c>
      <c r="BF24" s="4">
        <v>-2.9580152514097E-3</v>
      </c>
      <c r="BG24" s="4">
        <v>-4.0295463212248958E-3</v>
      </c>
      <c r="BH24" s="4">
        <v>2.8963152397859515E-4</v>
      </c>
      <c r="BI24" s="4">
        <v>-2.5953916015648004E-3</v>
      </c>
      <c r="BJ24" s="4">
        <v>-2.144523601158202E-3</v>
      </c>
      <c r="BK24" s="4">
        <v>-1.8165183877662042E-3</v>
      </c>
      <c r="BL24" s="4">
        <v>-1.3933709599428037E-3</v>
      </c>
      <c r="BM24" s="4">
        <v>-1.5915805596546997E-3</v>
      </c>
      <c r="BN24" s="4">
        <v>-2.247710757121095E-3</v>
      </c>
      <c r="BO24" s="4">
        <v>-3.0498480753064008E-3</v>
      </c>
      <c r="BP24" s="4">
        <v>-3.423509670109702E-3</v>
      </c>
    </row>
    <row r="25" spans="1:68" x14ac:dyDescent="0.25">
      <c r="A25" s="2">
        <v>2020</v>
      </c>
      <c r="B25" s="5">
        <v>1.1592517774075467E-2</v>
      </c>
      <c r="C25" s="5">
        <v>9.6224327703236107E-3</v>
      </c>
      <c r="D25" s="5">
        <v>1.0765676497201787E-2</v>
      </c>
      <c r="E25" s="5">
        <v>1.1162102545535671E-2</v>
      </c>
      <c r="F25" s="5">
        <v>6.2004996600838877E-3</v>
      </c>
      <c r="G25" s="5">
        <v>1.9505691032550568E-2</v>
      </c>
      <c r="H25" s="5">
        <v>8.6620308891571466E-3</v>
      </c>
      <c r="I25" s="5">
        <v>7.811533113459663E-4</v>
      </c>
      <c r="J25" s="5">
        <v>1.62444332096142E-2</v>
      </c>
      <c r="K25" s="5">
        <v>8.4829073674661318E-3</v>
      </c>
      <c r="L25" s="5">
        <v>1.1559098942048649E-2</v>
      </c>
      <c r="M25" s="5">
        <v>1.7095719853684674E-2</v>
      </c>
      <c r="N25" s="5">
        <v>8.0915113409591559E-3</v>
      </c>
      <c r="O25" s="5">
        <v>1.9619367478309561E-2</v>
      </c>
      <c r="P25" s="5">
        <v>1.5025064037697995E-2</v>
      </c>
      <c r="Q25" s="5">
        <v>1.7173307934028777E-2</v>
      </c>
      <c r="R25" s="5">
        <v>1.6406554713383183E-2</v>
      </c>
      <c r="S25" s="5">
        <v>7.4355391955429765E-3</v>
      </c>
      <c r="T25" s="5">
        <v>2.5024711299693834E-2</v>
      </c>
      <c r="U25" s="5">
        <v>8.8791001773035894E-3</v>
      </c>
      <c r="W25" s="2" t="s">
        <v>27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V25" s="2">
        <v>2021</v>
      </c>
      <c r="AW25" s="4">
        <v>-2.7628853453189051E-3</v>
      </c>
      <c r="AX25" s="4">
        <v>-1.6446939237867997E-3</v>
      </c>
      <c r="AY25" s="4">
        <v>-2.5603387434273012E-3</v>
      </c>
      <c r="AZ25" s="4">
        <v>-2.422491444688403E-3</v>
      </c>
      <c r="BA25" s="4">
        <v>-3.2667826227659041E-3</v>
      </c>
      <c r="BB25" s="4">
        <v>-2.5777997415218981E-3</v>
      </c>
      <c r="BC25" s="4">
        <v>-3.5819751729503982E-3</v>
      </c>
      <c r="BD25" s="4">
        <v>-1.6673205170747996E-3</v>
      </c>
      <c r="BE25" s="4">
        <v>-1.0022117465444055E-3</v>
      </c>
      <c r="BF25" s="4">
        <v>-1.4462267941007037E-3</v>
      </c>
      <c r="BG25" s="4">
        <v>-1.6263771397473994E-3</v>
      </c>
      <c r="BH25" s="4">
        <v>4.4867870209970573E-4</v>
      </c>
      <c r="BI25" s="4">
        <v>-2.741600264977502E-3</v>
      </c>
      <c r="BJ25" s="4">
        <v>-3.6850995582990986E-3</v>
      </c>
      <c r="BK25" s="4">
        <v>-2.0510490776506005E-3</v>
      </c>
      <c r="BL25" s="4">
        <v>1.4249486730521024E-3</v>
      </c>
      <c r="BM25" s="4">
        <v>-2.1233063845895947E-3</v>
      </c>
      <c r="BN25" s="4">
        <v>-4.0070182608826013E-3</v>
      </c>
      <c r="BO25" s="4">
        <v>-2.2679977253836012E-3</v>
      </c>
      <c r="BP25" s="4">
        <v>-2.5150068459156988E-3</v>
      </c>
    </row>
    <row r="26" spans="1:68" x14ac:dyDescent="0.25">
      <c r="A26" s="2">
        <v>2021</v>
      </c>
      <c r="B26" s="5">
        <v>5.7219613198109531E-2</v>
      </c>
      <c r="C26" s="5">
        <v>2.944529607062242E-2</v>
      </c>
      <c r="D26" s="5">
        <v>2.6099465366761432E-2</v>
      </c>
      <c r="E26" s="5">
        <v>3.7543965039144353E-2</v>
      </c>
      <c r="F26" s="5">
        <v>4.5041615331682321E-2</v>
      </c>
      <c r="G26" s="5">
        <v>3.5406877853986246E-2</v>
      </c>
      <c r="H26" s="5">
        <v>4.0787175036522461E-2</v>
      </c>
      <c r="I26" s="5">
        <v>4.1683937315004332E-2</v>
      </c>
      <c r="J26" s="5">
        <v>2.9574247032506558E-2</v>
      </c>
      <c r="K26" s="5">
        <v>4.0007930578069423E-2</v>
      </c>
      <c r="L26" s="5" t="e">
        <v>#NULL!</v>
      </c>
      <c r="M26" s="5">
        <v>2.971875105853241E-2</v>
      </c>
      <c r="N26" s="5">
        <v>3.8411032423512972E-2</v>
      </c>
      <c r="O26" s="5">
        <v>5.0149597869946071E-2</v>
      </c>
      <c r="P26" s="5">
        <v>5.2080728584025397E-2</v>
      </c>
      <c r="Q26" s="5">
        <v>3.0299634651420063E-2</v>
      </c>
      <c r="R26" s="5">
        <v>3.7412620183168349E-2</v>
      </c>
      <c r="S26" s="5">
        <v>5.5447261985522002E-2</v>
      </c>
      <c r="T26" s="5">
        <v>6.0326671470444994E-2</v>
      </c>
      <c r="U26" s="5">
        <v>3.2550929086841464E-2</v>
      </c>
      <c r="AV26" s="2" t="s">
        <v>27</v>
      </c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x14ac:dyDescent="0.25">
      <c r="A27" s="2" t="s">
        <v>27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68" x14ac:dyDescent="0.25">
      <c r="A28" s="2">
        <v>2001</v>
      </c>
      <c r="B28" s="5">
        <f t="shared" ref="B28:U28" si="0">AVERAGE(B6)</f>
        <v>3.2594905826097482E-2</v>
      </c>
      <c r="C28" s="5">
        <f t="shared" si="0"/>
        <v>2.2405304933187913E-2</v>
      </c>
      <c r="D28" s="5">
        <f t="shared" si="0"/>
        <v>4.4288832302657573E-2</v>
      </c>
      <c r="E28" s="5">
        <f t="shared" si="0"/>
        <v>2.6034424893321272E-2</v>
      </c>
      <c r="F28" s="5">
        <f t="shared" si="0"/>
        <v>3.5272653557672957E-2</v>
      </c>
      <c r="G28" s="5">
        <f t="shared" si="0"/>
        <v>4.6766743648960871E-2</v>
      </c>
      <c r="H28" s="5">
        <f t="shared" si="0"/>
        <v>2.6171338953146595E-2</v>
      </c>
      <c r="I28" s="5">
        <f t="shared" si="0"/>
        <v>2.8164454516024753E-2</v>
      </c>
      <c r="J28" s="5">
        <f t="shared" si="0"/>
        <v>3.3615078208493472E-2</v>
      </c>
      <c r="K28" s="5">
        <f t="shared" si="0"/>
        <v>3.0447287513639072E-2</v>
      </c>
      <c r="L28" s="5">
        <f t="shared" si="0"/>
        <v>3.7624926513815438E-2</v>
      </c>
      <c r="M28" s="5">
        <f t="shared" si="0"/>
        <v>2.5481779157914042E-2</v>
      </c>
      <c r="N28" s="5">
        <f t="shared" si="0"/>
        <v>2.6601264031695271E-2</v>
      </c>
      <c r="O28" s="5" t="e">
        <f t="shared" si="0"/>
        <v>#NULL!</v>
      </c>
      <c r="P28" s="5">
        <f t="shared" si="0"/>
        <v>4.5951859956236199E-2</v>
      </c>
      <c r="Q28" s="5">
        <f t="shared" si="0"/>
        <v>5.3253345639134315E-2</v>
      </c>
      <c r="R28" s="5">
        <f t="shared" si="0"/>
        <v>3.5561745589598959E-2</v>
      </c>
      <c r="S28" s="5">
        <f t="shared" si="0"/>
        <v>2.6065624041704996E-2</v>
      </c>
      <c r="T28" s="5">
        <f t="shared" si="0"/>
        <v>2.16271884655065E-2</v>
      </c>
      <c r="U28" s="5">
        <f t="shared" si="0"/>
        <v>2.8925619834712681E-2</v>
      </c>
      <c r="W28" s="2">
        <v>2003</v>
      </c>
      <c r="AV28" s="2">
        <v>2003</v>
      </c>
      <c r="AW28" s="3" t="str">
        <f t="shared" ref="AW28:BT28" si="1">AW4</f>
        <v>Atlanta</v>
      </c>
      <c r="AX28" s="3" t="str">
        <f t="shared" si="1"/>
        <v>Baltimore</v>
      </c>
      <c r="AY28" s="3" t="str">
        <f t="shared" si="1"/>
        <v>Boston</v>
      </c>
      <c r="AZ28" s="3" t="str">
        <f t="shared" si="1"/>
        <v>Chicago</v>
      </c>
      <c r="BA28" s="3" t="str">
        <f t="shared" si="1"/>
        <v>Dallas</v>
      </c>
      <c r="BB28" s="3" t="str">
        <f t="shared" si="1"/>
        <v>Denver</v>
      </c>
      <c r="BC28" s="3" t="str">
        <f t="shared" si="1"/>
        <v>Detroit</v>
      </c>
      <c r="BD28" s="3" t="str">
        <f t="shared" si="1"/>
        <v>Houston</v>
      </c>
      <c r="BE28" s="3" t="str">
        <f t="shared" si="1"/>
        <v>LosAngeles</v>
      </c>
      <c r="BF28" s="3" t="str">
        <f t="shared" si="1"/>
        <v>Miami</v>
      </c>
      <c r="BG28" s="3" t="str">
        <f t="shared" si="1"/>
        <v>Minneapolis</v>
      </c>
      <c r="BH28" s="3" t="str">
        <f t="shared" si="1"/>
        <v>NewYork</v>
      </c>
      <c r="BI28" s="3" t="str">
        <f t="shared" si="1"/>
        <v>Philadelphia</v>
      </c>
      <c r="BJ28" s="3" t="str">
        <f t="shared" si="1"/>
        <v>Phoenix</v>
      </c>
      <c r="BK28" s="3" t="str">
        <f t="shared" si="1"/>
        <v>SanDiego</v>
      </c>
      <c r="BL28" s="3" t="str">
        <f t="shared" si="1"/>
        <v>SanFrancisco</v>
      </c>
      <c r="BM28" s="3" t="str">
        <f t="shared" si="1"/>
        <v>Seattle</v>
      </c>
      <c r="BN28" s="3" t="str">
        <f t="shared" si="1"/>
        <v>StLouis</v>
      </c>
      <c r="BO28" s="3" t="str">
        <f t="shared" si="1"/>
        <v>Tampa</v>
      </c>
      <c r="BP28" s="3" t="str">
        <f t="shared" si="1"/>
        <v>WashingtonDC</v>
      </c>
    </row>
    <row r="29" spans="1:68" x14ac:dyDescent="0.25">
      <c r="A29" s="2">
        <v>2002</v>
      </c>
      <c r="B29" s="5">
        <f t="shared" ref="B29:U29" si="2">AVERAGE(B7)</f>
        <v>1.1435592099041667E-2</v>
      </c>
      <c r="C29" s="5">
        <f t="shared" si="2"/>
        <v>9.0408805031427994E-3</v>
      </c>
      <c r="D29" s="5">
        <f t="shared" si="2"/>
        <v>2.5515980144559747E-2</v>
      </c>
      <c r="E29" s="5">
        <f t="shared" si="2"/>
        <v>1.593457943925429E-2</v>
      </c>
      <c r="F29" s="5">
        <f t="shared" si="2"/>
        <v>1.36087722733463E-2</v>
      </c>
      <c r="G29" s="5">
        <f t="shared" si="2"/>
        <v>1.9305019305019305E-2</v>
      </c>
      <c r="H29" s="5">
        <f t="shared" si="2"/>
        <v>2.7032190276054961E-2</v>
      </c>
      <c r="I29" s="5">
        <f t="shared" si="2"/>
        <v>3.5684298908437071E-3</v>
      </c>
      <c r="J29" s="5">
        <f t="shared" si="2"/>
        <v>2.772816994078588E-2</v>
      </c>
      <c r="K29" s="5">
        <f t="shared" si="2"/>
        <v>1.4918190567857592E-2</v>
      </c>
      <c r="L29" s="5">
        <f t="shared" si="2"/>
        <v>1.7563739376770506E-2</v>
      </c>
      <c r="M29" s="5">
        <f t="shared" si="2"/>
        <v>2.5472034200210221E-2</v>
      </c>
      <c r="N29" s="5">
        <f t="shared" si="2"/>
        <v>2.0674446384269081E-2</v>
      </c>
      <c r="O29" s="5" t="e">
        <f t="shared" si="2"/>
        <v>#DIV/0!</v>
      </c>
      <c r="P29" s="5">
        <f t="shared" si="2"/>
        <v>3.5041841004184192E-2</v>
      </c>
      <c r="Q29" s="5">
        <f t="shared" si="2"/>
        <v>1.5159481247807641E-2</v>
      </c>
      <c r="R29" s="5">
        <f t="shared" si="2"/>
        <v>1.9456648435400303E-2</v>
      </c>
      <c r="S29" s="5">
        <f t="shared" si="2"/>
        <v>1.0460251046025104E-2</v>
      </c>
      <c r="T29" s="5">
        <f t="shared" si="2"/>
        <v>3.427419354838037E-2</v>
      </c>
      <c r="U29" s="5">
        <f t="shared" si="2"/>
        <v>2.8205846642381727E-2</v>
      </c>
      <c r="W29" s="2">
        <v>2004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V29" s="2">
        <v>2004</v>
      </c>
    </row>
    <row r="30" spans="1:68" x14ac:dyDescent="0.25">
      <c r="A30" s="2">
        <v>2003</v>
      </c>
      <c r="B30" s="5">
        <f t="shared" ref="B30:U30" si="3">AVERAGE(B8)</f>
        <v>1.3922631283875976E-2</v>
      </c>
      <c r="C30" s="5">
        <f t="shared" si="3"/>
        <v>2.532138683287679E-2</v>
      </c>
      <c r="D30" s="5">
        <f t="shared" si="3"/>
        <v>3.7024456521740919E-2</v>
      </c>
      <c r="E30" s="5">
        <f t="shared" si="3"/>
        <v>1.8398417736072866E-2</v>
      </c>
      <c r="F30" s="5">
        <f t="shared" si="3"/>
        <v>2.1056698541489591E-2</v>
      </c>
      <c r="G30" s="5">
        <f t="shared" si="3"/>
        <v>1.0822510822510822E-2</v>
      </c>
      <c r="H30" s="5">
        <f t="shared" si="3"/>
        <v>1.8973214285714319E-2</v>
      </c>
      <c r="I30" s="5">
        <f t="shared" si="3"/>
        <v>2.834135118176348E-2</v>
      </c>
      <c r="J30" s="5">
        <f t="shared" si="3"/>
        <v>2.5928297055057635E-2</v>
      </c>
      <c r="K30" s="5">
        <f t="shared" si="3"/>
        <v>2.8354670459931765E-2</v>
      </c>
      <c r="L30" s="5">
        <f t="shared" si="3"/>
        <v>1.7260579064587941E-2</v>
      </c>
      <c r="M30" s="5">
        <f t="shared" si="3"/>
        <v>3.070175438596677E-2</v>
      </c>
      <c r="N30" s="5">
        <f t="shared" si="3"/>
        <v>2.0795822830392514E-2</v>
      </c>
      <c r="O30" s="5">
        <f t="shared" si="3"/>
        <v>2.0750988142292433E-2</v>
      </c>
      <c r="P30" s="5">
        <f t="shared" si="3"/>
        <v>3.7392622536634688E-2</v>
      </c>
      <c r="Q30" s="5">
        <f t="shared" si="3"/>
        <v>1.7867932671558021E-2</v>
      </c>
      <c r="R30" s="5">
        <f t="shared" si="3"/>
        <v>1.5303430079150453E-2</v>
      </c>
      <c r="S30" s="5">
        <f t="shared" si="3"/>
        <v>2.5732031943212032E-2</v>
      </c>
      <c r="T30" s="5">
        <f t="shared" si="3"/>
        <v>2.7290448343086488E-2</v>
      </c>
      <c r="U30" s="5">
        <f t="shared" si="3"/>
        <v>3.1156326641840267E-2</v>
      </c>
      <c r="W30" s="2">
        <v>2005</v>
      </c>
      <c r="X30" s="5">
        <f t="shared" ref="X30:AQ30" si="4">AVERAGE(X6:X9)</f>
        <v>5.4953367080640837E-2</v>
      </c>
      <c r="Y30" s="5">
        <f t="shared" si="4"/>
        <v>5.7110619635999324E-2</v>
      </c>
      <c r="Z30" s="5">
        <f t="shared" si="4"/>
        <v>3.7907742117545863E-2</v>
      </c>
      <c r="AA30" s="5">
        <f t="shared" si="4"/>
        <v>4.1961196472825528E-2</v>
      </c>
      <c r="AB30" s="5">
        <f t="shared" si="4"/>
        <v>5.8344564179375627E-2</v>
      </c>
      <c r="AC30" s="5">
        <f t="shared" si="4"/>
        <v>3.5314129754637144E-2</v>
      </c>
      <c r="AD30" s="5">
        <f t="shared" si="4"/>
        <v>3.1265826473642899E-2</v>
      </c>
      <c r="AE30" s="5">
        <f t="shared" si="4"/>
        <v>6.1919845452108484E-2</v>
      </c>
      <c r="AF30" s="5">
        <f t="shared" si="4"/>
        <v>5.2169352596451016E-2</v>
      </c>
      <c r="AG30" s="5">
        <f t="shared" si="4"/>
        <v>7.2780116034540834E-2</v>
      </c>
      <c r="AH30" s="5">
        <f t="shared" si="4"/>
        <v>5.8824752390145132E-2</v>
      </c>
      <c r="AI30" s="5">
        <f t="shared" si="4"/>
        <v>3.62464667579811E-2</v>
      </c>
      <c r="AJ30" s="5">
        <f t="shared" si="4"/>
        <v>4.9081029272655563E-2</v>
      </c>
      <c r="AK30" s="5">
        <f t="shared" si="4"/>
        <v>7.6642550676104509E-2</v>
      </c>
      <c r="AL30" s="5">
        <f t="shared" si="4"/>
        <v>7.3660625827868906E-2</v>
      </c>
      <c r="AM30" s="5">
        <f t="shared" si="4"/>
        <v>3.7873164627566902E-2</v>
      </c>
      <c r="AN30" s="5">
        <f t="shared" si="4"/>
        <v>4.8329194457925592E-2</v>
      </c>
      <c r="AO30" s="5">
        <f t="shared" si="4"/>
        <v>4.5406687063011444E-2</v>
      </c>
      <c r="AP30" s="5">
        <f t="shared" si="4"/>
        <v>7.6441951387165086E-2</v>
      </c>
      <c r="AQ30" s="5">
        <f t="shared" si="4"/>
        <v>7.1616023485620878E-2</v>
      </c>
      <c r="AV30" s="2">
        <v>2005</v>
      </c>
      <c r="AW30" t="b">
        <f>AND(X50,B50)</f>
        <v>0</v>
      </c>
      <c r="AX30" t="b">
        <f>AND(Y50,C50)</f>
        <v>0</v>
      </c>
      <c r="AY30" t="b">
        <f>AND(Z50,D50)</f>
        <v>0</v>
      </c>
      <c r="AZ30" t="b">
        <f>AND(AA50,E50)</f>
        <v>0</v>
      </c>
      <c r="BA30" t="b">
        <f>AND(AB50,F50)</f>
        <v>0</v>
      </c>
      <c r="BB30" t="b">
        <f>AND(AC50,G50)</f>
        <v>0</v>
      </c>
      <c r="BC30" t="b">
        <f>AND(AD50,H50)</f>
        <v>0</v>
      </c>
      <c r="BD30" t="b">
        <f>AND(AE50,I50)</f>
        <v>0</v>
      </c>
      <c r="BE30" t="b">
        <f>AND(AF50,J50)</f>
        <v>0</v>
      </c>
      <c r="BF30" t="b">
        <f>AND(AG50,K50)</f>
        <v>0</v>
      </c>
      <c r="BG30" t="b">
        <f>AND(AH50,L50)</f>
        <v>0</v>
      </c>
      <c r="BH30" t="b">
        <f>AND(AI50,M50)</f>
        <v>0</v>
      </c>
      <c r="BI30" t="b">
        <f>AND(AJ50,N50)</f>
        <v>1</v>
      </c>
      <c r="BJ30" t="e">
        <f>AND(AK50,O50)</f>
        <v>#NULL!</v>
      </c>
      <c r="BK30" t="b">
        <f>AND(AL50,P50)</f>
        <v>0</v>
      </c>
      <c r="BL30" t="b">
        <f>AND(AM50,Q50)</f>
        <v>0</v>
      </c>
      <c r="BM30" t="b">
        <f>AND(AN50,R50)</f>
        <v>0</v>
      </c>
      <c r="BN30" t="b">
        <f>AND(AO50,S50)</f>
        <v>0</v>
      </c>
      <c r="BO30" t="b">
        <f>AND(AP50,T50)</f>
        <v>0</v>
      </c>
      <c r="BP30" t="b">
        <f>AND(AQ50,U50)</f>
        <v>0</v>
      </c>
    </row>
    <row r="31" spans="1:68" x14ac:dyDescent="0.25">
      <c r="A31" s="2">
        <v>2004</v>
      </c>
      <c r="B31" s="5">
        <f t="shared" ref="B31:U31" si="5">AVERAGE(B9)</f>
        <v>1.3731453322272644E-2</v>
      </c>
      <c r="C31" s="5">
        <f t="shared" si="5"/>
        <v>2.7640577507599021E-2</v>
      </c>
      <c r="D31" s="5">
        <f t="shared" si="5"/>
        <v>2.8660334097607328E-2</v>
      </c>
      <c r="E31" s="5">
        <f t="shared" si="5"/>
        <v>2.2356713788898464E-2</v>
      </c>
      <c r="F31" s="5">
        <f t="shared" si="5"/>
        <v>1.3338378582915518E-2</v>
      </c>
      <c r="G31" s="5">
        <f t="shared" si="5"/>
        <v>1.0706638115631083E-3</v>
      </c>
      <c r="H31" s="5">
        <f t="shared" si="5"/>
        <v>1.642935377875137E-2</v>
      </c>
      <c r="I31" s="5">
        <f t="shared" si="5"/>
        <v>3.5696125292382828E-2</v>
      </c>
      <c r="J31" s="5">
        <f t="shared" si="5"/>
        <v>3.3385335413418309E-2</v>
      </c>
      <c r="K31" s="5">
        <f t="shared" si="5"/>
        <v>2.8310586499448523E-2</v>
      </c>
      <c r="L31" s="5">
        <f t="shared" si="5"/>
        <v>2.8461959496442351E-2</v>
      </c>
      <c r="M31" s="5">
        <f t="shared" si="5"/>
        <v>3.5264377501580034E-2</v>
      </c>
      <c r="N31" s="5">
        <f t="shared" si="5"/>
        <v>4.1802628097715948E-2</v>
      </c>
      <c r="O31" s="5">
        <f t="shared" si="5"/>
        <v>1.8393030009680598E-2</v>
      </c>
      <c r="P31" s="5">
        <f t="shared" si="5"/>
        <v>3.6531904529956159E-2</v>
      </c>
      <c r="Q31" s="5">
        <f t="shared" si="5"/>
        <v>1.2466078697422089E-2</v>
      </c>
      <c r="R31" s="5">
        <f t="shared" si="5"/>
        <v>1.290713790714145E-2</v>
      </c>
      <c r="S31" s="5">
        <f t="shared" si="5"/>
        <v>4.0080738177623927E-2</v>
      </c>
      <c r="T31" s="5">
        <f t="shared" si="5"/>
        <v>2.466793168880459E-2</v>
      </c>
      <c r="U31" s="5">
        <f t="shared" si="5"/>
        <v>2.7748414376321355E-2</v>
      </c>
      <c r="W31" s="2">
        <v>2006</v>
      </c>
      <c r="X31" s="5">
        <f t="shared" ref="X31:AQ31" si="6">AVERAGE(X7:X10)</f>
        <v>5.8946490266920677E-2</v>
      </c>
      <c r="Y31" s="5">
        <f t="shared" si="6"/>
        <v>5.8074716317175847E-2</v>
      </c>
      <c r="Z31" s="5">
        <f t="shared" si="6"/>
        <v>4.8384418438432601E-2</v>
      </c>
      <c r="AA31" s="5">
        <f t="shared" si="6"/>
        <v>5.0677006890484835E-2</v>
      </c>
      <c r="AB31" s="5">
        <f t="shared" si="6"/>
        <v>7.4436299034807987E-2</v>
      </c>
      <c r="AC31" s="5">
        <f t="shared" si="6"/>
        <v>4.2313059750832605E-2</v>
      </c>
      <c r="AD31" s="5">
        <f t="shared" si="6"/>
        <v>2.0655679109855711E-2</v>
      </c>
      <c r="AE31" s="5">
        <f t="shared" si="6"/>
        <v>9.3618218196335284E-2</v>
      </c>
      <c r="AF31" s="5">
        <f t="shared" si="6"/>
        <v>5.9952567116967448E-2</v>
      </c>
      <c r="AG31" s="5">
        <f t="shared" si="6"/>
        <v>7.2343820942133222E-2</v>
      </c>
      <c r="AH31" s="5">
        <f t="shared" si="6"/>
        <v>5.728760491897996E-2</v>
      </c>
      <c r="AI31" s="5">
        <f t="shared" si="6"/>
        <v>4.7845514271224243E-2</v>
      </c>
      <c r="AJ31" s="5">
        <f t="shared" si="6"/>
        <v>5.2952559979312114E-2</v>
      </c>
      <c r="AK31" s="5">
        <f t="shared" si="6"/>
        <v>8.4584137819518637E-2</v>
      </c>
      <c r="AL31" s="5">
        <f t="shared" si="6"/>
        <v>7.0342009578239065E-2</v>
      </c>
      <c r="AM31" s="5">
        <f t="shared" si="6"/>
        <v>5.6422432181495313E-2</v>
      </c>
      <c r="AN31" s="5">
        <f t="shared" si="6"/>
        <v>6.2780202860143325E-2</v>
      </c>
      <c r="AO31" s="5">
        <f t="shared" si="6"/>
        <v>4.5687942938343107E-2</v>
      </c>
      <c r="AP31" s="5">
        <f t="shared" si="6"/>
        <v>7.4140896698238284E-2</v>
      </c>
      <c r="AQ31" s="5">
        <f t="shared" si="6"/>
        <v>6.7173473691811411E-2</v>
      </c>
      <c r="AV31" s="2">
        <v>2006</v>
      </c>
      <c r="AW31" t="b">
        <f>AND(X51,B51)</f>
        <v>1</v>
      </c>
      <c r="AX31" t="b">
        <f>AND(Y51,C51)</f>
        <v>1</v>
      </c>
      <c r="AY31" t="b">
        <f>AND(Z51,D51)</f>
        <v>0</v>
      </c>
      <c r="AZ31" t="b">
        <f>AND(AA51,E51)</f>
        <v>0</v>
      </c>
      <c r="BA31" t="b">
        <f>AND(AB51,F51)</f>
        <v>0</v>
      </c>
      <c r="BB31" t="b">
        <f>AND(AC51,G51)</f>
        <v>0</v>
      </c>
      <c r="BC31" t="b">
        <f>AND(AD51,H51)</f>
        <v>1</v>
      </c>
      <c r="BD31" t="b">
        <f>AND(AE51,I51)</f>
        <v>0</v>
      </c>
      <c r="BE31" t="b">
        <f>AND(AF51,J51)</f>
        <v>0</v>
      </c>
      <c r="BF31" t="b">
        <f>AND(AG51,K51)</f>
        <v>1</v>
      </c>
      <c r="BG31" t="b">
        <f>AND(AH51,L51)</f>
        <v>0</v>
      </c>
      <c r="BH31" t="b">
        <f>AND(AI51,M51)</f>
        <v>0</v>
      </c>
      <c r="BI31" t="b">
        <f>AND(AJ51,N51)</f>
        <v>1</v>
      </c>
      <c r="BJ31" t="e">
        <f>AND(AK51,O51)</f>
        <v>#DIV/0!</v>
      </c>
      <c r="BK31" t="b">
        <f>AND(AL51,P51)</f>
        <v>0</v>
      </c>
      <c r="BL31" t="b">
        <f>AND(AM51,Q51)</f>
        <v>0</v>
      </c>
      <c r="BM31" t="b">
        <f>AND(AN51,R51)</f>
        <v>0</v>
      </c>
      <c r="BN31" t="b">
        <f>AND(AO51,S51)</f>
        <v>1</v>
      </c>
      <c r="BO31" t="b">
        <f>AND(AP51,T51)</f>
        <v>1</v>
      </c>
      <c r="BP31" t="b">
        <f>AND(AQ51,U51)</f>
        <v>1</v>
      </c>
    </row>
    <row r="32" spans="1:68" x14ac:dyDescent="0.25">
      <c r="A32" s="2">
        <v>2005</v>
      </c>
      <c r="B32" s="5">
        <f t="shared" ref="B32:U32" si="7">AVERAGE(B10)</f>
        <v>3.1818181818180066E-2</v>
      </c>
      <c r="C32" s="5">
        <f t="shared" si="7"/>
        <v>4.0576763101952289E-2</v>
      </c>
      <c r="D32" s="5">
        <f t="shared" si="7"/>
        <v>3.1682853048880889E-2</v>
      </c>
      <c r="E32" s="5">
        <f t="shared" si="7"/>
        <v>3.0261530305705865E-2</v>
      </c>
      <c r="F32" s="5">
        <f t="shared" si="7"/>
        <v>3.2300224047793182E-2</v>
      </c>
      <c r="G32" s="5">
        <f t="shared" si="7"/>
        <v>2.0855614973262063E-2</v>
      </c>
      <c r="H32" s="5">
        <f t="shared" si="7"/>
        <v>2.9903017241379372E-2</v>
      </c>
      <c r="I32" s="5">
        <f t="shared" si="7"/>
        <v>3.6626080125683413E-2</v>
      </c>
      <c r="J32" s="5">
        <f t="shared" si="7"/>
        <v>4.4685990338162597E-2</v>
      </c>
      <c r="K32" s="5">
        <f t="shared" si="7"/>
        <v>4.7619047619047589E-2</v>
      </c>
      <c r="L32" s="5">
        <f t="shared" si="7"/>
        <v>2.7674294837679556E-2</v>
      </c>
      <c r="M32" s="5">
        <f t="shared" si="7"/>
        <v>3.878398176786764E-2</v>
      </c>
      <c r="N32" s="5">
        <f t="shared" si="7"/>
        <v>3.8855498179971165E-2</v>
      </c>
      <c r="O32" s="5">
        <f t="shared" si="7"/>
        <v>2.9467680608364966E-2</v>
      </c>
      <c r="P32" s="5">
        <f t="shared" si="7"/>
        <v>3.6654135338345779E-2</v>
      </c>
      <c r="Q32" s="5">
        <f t="shared" si="7"/>
        <v>1.9515872351116462E-2</v>
      </c>
      <c r="R32" s="5">
        <f t="shared" si="7"/>
        <v>2.8649619430426661E-2</v>
      </c>
      <c r="S32" s="5">
        <f t="shared" si="7"/>
        <v>3.2436928195176018E-2</v>
      </c>
      <c r="T32" s="5">
        <f t="shared" si="7"/>
        <v>4.0123456790123455E-2</v>
      </c>
      <c r="U32" s="5">
        <f t="shared" si="7"/>
        <v>3.9770292277361834E-2</v>
      </c>
      <c r="W32" s="2">
        <v>2007</v>
      </c>
      <c r="X32" s="5">
        <f t="shared" ref="X32:AQ32" si="8">AVERAGE(X8:X11)</f>
        <v>5.4929000158332977E-2</v>
      </c>
      <c r="Y32" s="5">
        <f t="shared" si="8"/>
        <v>5.5634161814116387E-2</v>
      </c>
      <c r="Z32" s="5">
        <f t="shared" si="8"/>
        <v>5.4944816187142073E-2</v>
      </c>
      <c r="AA32" s="5">
        <f t="shared" si="8"/>
        <v>5.3100682050800881E-2</v>
      </c>
      <c r="AB32" s="5">
        <f t="shared" si="8"/>
        <v>8.1368684766769186E-2</v>
      </c>
      <c r="AC32" s="5">
        <f t="shared" si="8"/>
        <v>5.5092469480591752E-2</v>
      </c>
      <c r="AD32" s="5">
        <f t="shared" si="8"/>
        <v>1.6726802920185396E-2</v>
      </c>
      <c r="AE32" s="5">
        <f t="shared" si="8"/>
        <v>0.11085367890022041</v>
      </c>
      <c r="AF32" s="5">
        <f t="shared" si="8"/>
        <v>5.4694273920224384E-2</v>
      </c>
      <c r="AG32" s="5">
        <f t="shared" si="8"/>
        <v>6.6704892955065764E-2</v>
      </c>
      <c r="AH32" s="5">
        <f t="shared" si="8"/>
        <v>5.142857172774571E-2</v>
      </c>
      <c r="AI32" s="5">
        <f t="shared" si="8"/>
        <v>5.2539810560245412E-2</v>
      </c>
      <c r="AJ32" s="5">
        <f t="shared" si="8"/>
        <v>5.4153785701532786E-2</v>
      </c>
      <c r="AK32" s="5">
        <f t="shared" si="8"/>
        <v>7.994902774204353E-2</v>
      </c>
      <c r="AL32" s="5">
        <f t="shared" si="8"/>
        <v>6.3086046407146809E-2</v>
      </c>
      <c r="AM32" s="5">
        <f t="shared" si="8"/>
        <v>5.7322947599925247E-2</v>
      </c>
      <c r="AN32" s="5">
        <f t="shared" si="8"/>
        <v>7.9233774831018386E-2</v>
      </c>
      <c r="AO32" s="5">
        <f t="shared" si="8"/>
        <v>4.2368473463107265E-2</v>
      </c>
      <c r="AP32" s="5">
        <f t="shared" si="8"/>
        <v>6.6337414903644393E-2</v>
      </c>
      <c r="AQ32" s="5">
        <f t="shared" si="8"/>
        <v>6.3063257068783102E-2</v>
      </c>
      <c r="AV32" s="2">
        <v>2007</v>
      </c>
      <c r="AW32" t="b">
        <f>AND(X52,B52)</f>
        <v>1</v>
      </c>
      <c r="AX32" t="b">
        <f>AND(Y52,C52)</f>
        <v>1</v>
      </c>
      <c r="AY32" t="b">
        <f>AND(Z52,D52)</f>
        <v>0</v>
      </c>
      <c r="AZ32" t="b">
        <f>AND(AA52,E52)</f>
        <v>1</v>
      </c>
      <c r="BA32" t="b">
        <f>AND(AB52,F52)</f>
        <v>0</v>
      </c>
      <c r="BB32" t="b">
        <f>AND(AC52,G52)</f>
        <v>0</v>
      </c>
      <c r="BC32" t="b">
        <f>AND(AD52,H52)</f>
        <v>0</v>
      </c>
      <c r="BD32" t="b">
        <f>AND(AE52,I52)</f>
        <v>0</v>
      </c>
      <c r="BE32" t="b">
        <f>AND(AF52,J52)</f>
        <v>1</v>
      </c>
      <c r="BF32" t="b">
        <f>AND(AG52,K52)</f>
        <v>1</v>
      </c>
      <c r="BG32" t="b">
        <f>AND(AH52,L52)</f>
        <v>1</v>
      </c>
      <c r="BH32" t="b">
        <f>AND(AI52,M52)</f>
        <v>0</v>
      </c>
      <c r="BI32" t="b">
        <f>AND(AJ52,N52)</f>
        <v>0</v>
      </c>
      <c r="BJ32" t="b">
        <f>AND(AK52,O52)</f>
        <v>1</v>
      </c>
      <c r="BK32" t="b">
        <f>AND(AL52,P52)</f>
        <v>0</v>
      </c>
      <c r="BL32" t="b">
        <f>AND(AM52,Q52)</f>
        <v>1</v>
      </c>
      <c r="BM32" t="b">
        <f>AND(AN52,R52)</f>
        <v>0</v>
      </c>
      <c r="BN32" t="b">
        <f>AND(AO52,S52)</f>
        <v>0</v>
      </c>
      <c r="BO32" t="b">
        <f>AND(AP52,T52)</f>
        <v>1</v>
      </c>
      <c r="BP32" t="b">
        <f>AND(AQ52,U52)</f>
        <v>1</v>
      </c>
    </row>
    <row r="33" spans="1:68" x14ac:dyDescent="0.25">
      <c r="A33" s="2">
        <v>2006</v>
      </c>
      <c r="B33" s="5">
        <f t="shared" ref="B33:U33" si="9">AVERAGE(B11)</f>
        <v>2.5991189427314619E-2</v>
      </c>
      <c r="C33" s="5">
        <f t="shared" si="9"/>
        <v>4.5034642032332581E-2</v>
      </c>
      <c r="D33" s="5">
        <f t="shared" si="9"/>
        <v>3.194444444444447E-2</v>
      </c>
      <c r="E33" s="5">
        <f t="shared" si="9"/>
        <v>2.0496548175467689E-2</v>
      </c>
      <c r="F33" s="5">
        <f t="shared" si="9"/>
        <v>3.1199131850244338E-2</v>
      </c>
      <c r="G33" s="5">
        <f t="shared" si="9"/>
        <v>3.5620743844944909E-2</v>
      </c>
      <c r="H33" s="5">
        <f t="shared" si="9"/>
        <v>2.9209172552095222E-2</v>
      </c>
      <c r="I33" s="5">
        <f t="shared" si="9"/>
        <v>2.7091029648576414E-2</v>
      </c>
      <c r="J33" s="5">
        <f t="shared" si="9"/>
        <v>4.2650701899255267E-2</v>
      </c>
      <c r="K33" s="5">
        <f t="shared" si="9"/>
        <v>4.9135422016774573E-2</v>
      </c>
      <c r="L33" s="5">
        <f t="shared" si="9"/>
        <v>1.6053858104608982E-2</v>
      </c>
      <c r="M33" s="5">
        <f t="shared" si="9"/>
        <v>3.776689520078199E-2</v>
      </c>
      <c r="N33" s="5">
        <f t="shared" si="9"/>
        <v>3.8217079530640567E-2</v>
      </c>
      <c r="O33" s="5">
        <f t="shared" si="9"/>
        <v>2.9547553093259491E-2</v>
      </c>
      <c r="P33" s="5">
        <f t="shared" si="9"/>
        <v>3.3998186763372622E-2</v>
      </c>
      <c r="Q33" s="5">
        <f t="shared" si="9"/>
        <v>3.286230693394851E-2</v>
      </c>
      <c r="R33" s="5">
        <f t="shared" si="9"/>
        <v>3.7495843032925073E-2</v>
      </c>
      <c r="S33" s="5">
        <f t="shared" si="9"/>
        <v>1.7991407089151572E-2</v>
      </c>
      <c r="T33" s="5">
        <f t="shared" si="9"/>
        <v>4.0059347181008904E-2</v>
      </c>
      <c r="U33" s="5">
        <f t="shared" si="9"/>
        <v>3.3550408045501613E-2</v>
      </c>
      <c r="W33" s="2">
        <v>2008</v>
      </c>
      <c r="X33" s="5">
        <f t="shared" ref="X33:AQ33" si="10">AVERAGE(X9:X12)</f>
        <v>3.3842486810671993E-2</v>
      </c>
      <c r="Y33" s="5">
        <f t="shared" si="10"/>
        <v>4.8489675150732048E-2</v>
      </c>
      <c r="Z33" s="5">
        <f t="shared" si="10"/>
        <v>4.7301115240648922E-2</v>
      </c>
      <c r="AA33" s="5">
        <f t="shared" si="10"/>
        <v>3.7992782332640369E-2</v>
      </c>
      <c r="AB33" s="5">
        <f t="shared" si="10"/>
        <v>6.9734839289711983E-2</v>
      </c>
      <c r="AC33" s="5">
        <f t="shared" si="10"/>
        <v>5.1824254807328864E-2</v>
      </c>
      <c r="AD33" s="5">
        <f t="shared" si="10"/>
        <v>-3.8370136418005608E-3</v>
      </c>
      <c r="AE33" s="5">
        <f t="shared" si="10"/>
        <v>7.9971588702560228E-2</v>
      </c>
      <c r="AF33" s="5">
        <f t="shared" si="10"/>
        <v>4.5889369524844577E-2</v>
      </c>
      <c r="AG33" s="5">
        <f t="shared" si="10"/>
        <v>3.8615002273476702E-2</v>
      </c>
      <c r="AH33" s="5">
        <f t="shared" si="10"/>
        <v>3.5763174348132767E-2</v>
      </c>
      <c r="AI33" s="5">
        <f t="shared" si="10"/>
        <v>3.9345281043189177E-2</v>
      </c>
      <c r="AJ33" s="5">
        <f t="shared" si="10"/>
        <v>4.7711665709613785E-2</v>
      </c>
      <c r="AK33" s="5">
        <f t="shared" si="10"/>
        <v>6.1112526944974863E-2</v>
      </c>
      <c r="AL33" s="5">
        <f t="shared" si="10"/>
        <v>4.3937654363756379E-2</v>
      </c>
      <c r="AM33" s="5">
        <f t="shared" si="10"/>
        <v>6.0935491890194392E-2</v>
      </c>
      <c r="AN33" s="5">
        <f t="shared" si="10"/>
        <v>7.7370805499540077E-2</v>
      </c>
      <c r="AO33" s="5">
        <f t="shared" si="10"/>
        <v>4.027942714325472E-2</v>
      </c>
      <c r="AP33" s="5">
        <f t="shared" si="10"/>
        <v>3.9166100272360421E-2</v>
      </c>
      <c r="AQ33" s="5">
        <f t="shared" si="10"/>
        <v>5.413228647129039E-2</v>
      </c>
      <c r="AV33" s="2">
        <v>2008</v>
      </c>
      <c r="AW33" t="b">
        <f>AND(X53,B53)</f>
        <v>1</v>
      </c>
      <c r="AX33" t="b">
        <f>AND(Y53,C53)</f>
        <v>1</v>
      </c>
      <c r="AY33" t="b">
        <f>AND(Z53,D53)</f>
        <v>1</v>
      </c>
      <c r="AZ33" t="b">
        <f>AND(AA53,E53)</f>
        <v>1</v>
      </c>
      <c r="BA33" t="b">
        <f>AND(AB53,F53)</f>
        <v>1</v>
      </c>
      <c r="BB33" t="b">
        <f>AND(AC53,G53)</f>
        <v>1</v>
      </c>
      <c r="BC33" t="b">
        <f>AND(AD53,H53)</f>
        <v>1</v>
      </c>
      <c r="BD33" t="b">
        <f>AND(AE53,I53)</f>
        <v>0</v>
      </c>
      <c r="BE33" t="b">
        <f>AND(AF53,J53)</f>
        <v>1</v>
      </c>
      <c r="BF33" t="b">
        <f>AND(AG53,K53)</f>
        <v>1</v>
      </c>
      <c r="BG33" t="b">
        <f>AND(AH53,L53)</f>
        <v>1</v>
      </c>
      <c r="BH33" t="b">
        <f>AND(AI53,M53)</f>
        <v>1</v>
      </c>
      <c r="BI33" t="b">
        <f>AND(AJ53,N53)</f>
        <v>0</v>
      </c>
      <c r="BJ33" t="b">
        <f>AND(AK53,O53)</f>
        <v>1</v>
      </c>
      <c r="BK33" t="b">
        <f>AND(AL53,P53)</f>
        <v>1</v>
      </c>
      <c r="BL33" t="b">
        <f>AND(AM53,Q53)</f>
        <v>1</v>
      </c>
      <c r="BM33" t="b">
        <f>AND(AN53,R53)</f>
        <v>1</v>
      </c>
      <c r="BN33" t="b">
        <f>AND(AO53,S53)</f>
        <v>0</v>
      </c>
      <c r="BO33" t="b">
        <f>AND(AP53,T53)</f>
        <v>1</v>
      </c>
      <c r="BP33" t="b">
        <f>AND(AQ53,U53)</f>
        <v>1</v>
      </c>
    </row>
    <row r="34" spans="1:68" x14ac:dyDescent="0.25">
      <c r="A34" s="2">
        <v>2007</v>
      </c>
      <c r="B34" s="5">
        <f t="shared" ref="B34:U34" si="11">AVERAGE(B12)</f>
        <v>3.2264491197939088E-2</v>
      </c>
      <c r="C34" s="5">
        <f t="shared" si="11"/>
        <v>3.9449213769654067E-2</v>
      </c>
      <c r="D34" s="5">
        <f t="shared" si="11"/>
        <v>1.8823089576787796E-2</v>
      </c>
      <c r="E34" s="5">
        <f t="shared" si="11"/>
        <v>3.273708979368721E-2</v>
      </c>
      <c r="F34" s="5">
        <f t="shared" si="11"/>
        <v>1.5016223800757898E-2</v>
      </c>
      <c r="G34" s="5">
        <f t="shared" si="11"/>
        <v>2.1896813353566049E-2</v>
      </c>
      <c r="H34" s="5">
        <f t="shared" si="11"/>
        <v>1.8072687224669606E-2</v>
      </c>
      <c r="I34" s="5">
        <f t="shared" si="11"/>
        <v>1.8900673245413824E-2</v>
      </c>
      <c r="J34" s="5">
        <f t="shared" si="11"/>
        <v>3.2768779946938574E-2</v>
      </c>
      <c r="K34" s="5">
        <f t="shared" si="11"/>
        <v>4.2198107049610134E-2</v>
      </c>
      <c r="L34" s="5">
        <f t="shared" si="11"/>
        <v>2.5723751274210119E-2</v>
      </c>
      <c r="M34" s="5">
        <f t="shared" si="11"/>
        <v>2.8079957718299825E-2</v>
      </c>
      <c r="N34" s="5">
        <f t="shared" si="11"/>
        <v>2.2151322502156789E-2</v>
      </c>
      <c r="O34" s="5">
        <f t="shared" si="11"/>
        <v>3.3937219730941756E-2</v>
      </c>
      <c r="P34" s="5">
        <f t="shared" si="11"/>
        <v>2.2889083735203875E-2</v>
      </c>
      <c r="Q34" s="5">
        <f t="shared" si="11"/>
        <v>3.2713172128539671E-2</v>
      </c>
      <c r="R34" s="5">
        <f t="shared" si="11"/>
        <v>3.8826829072840796E-2</v>
      </c>
      <c r="S34" s="5">
        <f t="shared" si="11"/>
        <v>1.9422316011601035E-2</v>
      </c>
      <c r="T34" s="5">
        <f t="shared" si="11"/>
        <v>5.156918687589155E-2</v>
      </c>
      <c r="U34" s="5">
        <f t="shared" si="11"/>
        <v>3.3369755941938341E-2</v>
      </c>
      <c r="W34" s="2">
        <v>2009</v>
      </c>
      <c r="X34" s="5">
        <f t="shared" ref="X34:AQ34" si="12">AVERAGE(X10:X13)</f>
        <v>8.9649908353741509E-3</v>
      </c>
      <c r="Y34" s="5">
        <f t="shared" si="12"/>
        <v>3.3414469402211759E-2</v>
      </c>
      <c r="Z34" s="5">
        <f t="shared" si="12"/>
        <v>3.5436024691531495E-2</v>
      </c>
      <c r="AA34" s="5">
        <f t="shared" si="12"/>
        <v>1.9911370272444839E-2</v>
      </c>
      <c r="AB34" s="5">
        <f t="shared" si="12"/>
        <v>3.7370741272349552E-2</v>
      </c>
      <c r="AC34" s="5">
        <f t="shared" si="12"/>
        <v>2.9554767066047451E-2</v>
      </c>
      <c r="AD34" s="5">
        <f t="shared" si="12"/>
        <v>-3.3184689439116059E-2</v>
      </c>
      <c r="AE34" s="5">
        <f t="shared" si="12"/>
        <v>5.3533327942319485E-2</v>
      </c>
      <c r="AF34" s="5">
        <f t="shared" si="12"/>
        <v>2.343701426046832E-2</v>
      </c>
      <c r="AG34" s="5">
        <f t="shared" si="12"/>
        <v>4.8692658452046886E-3</v>
      </c>
      <c r="AH34" s="5">
        <f t="shared" si="12"/>
        <v>1.3535675396525434E-2</v>
      </c>
      <c r="AI34" s="5">
        <f t="shared" si="12"/>
        <v>3.1181293309552553E-2</v>
      </c>
      <c r="AJ34" s="5">
        <f t="shared" si="12"/>
        <v>3.3201106628413364E-2</v>
      </c>
      <c r="AK34" s="5">
        <f t="shared" si="12"/>
        <v>1.590650270876599E-2</v>
      </c>
      <c r="AL34" s="5">
        <f t="shared" si="12"/>
        <v>1.8789583181084119E-2</v>
      </c>
      <c r="AM34" s="5">
        <f t="shared" si="12"/>
        <v>2.7896377514924558E-2</v>
      </c>
      <c r="AN34" s="5">
        <f t="shared" si="12"/>
        <v>4.9282515547325836E-2</v>
      </c>
      <c r="AO34" s="5">
        <f t="shared" si="12"/>
        <v>2.6215441683661231E-2</v>
      </c>
      <c r="AP34" s="5">
        <f t="shared" si="12"/>
        <v>1.4854846119165641E-2</v>
      </c>
      <c r="AQ34" s="5">
        <f t="shared" si="12"/>
        <v>3.8730051086020713E-2</v>
      </c>
      <c r="AV34" s="2">
        <v>2009</v>
      </c>
      <c r="AW34" t="b">
        <f>AND(X54,B54)</f>
        <v>0</v>
      </c>
      <c r="AX34" t="b">
        <f>AND(Y54,C54)</f>
        <v>0</v>
      </c>
      <c r="AY34" t="b">
        <f>AND(Z54,D54)</f>
        <v>0</v>
      </c>
      <c r="AZ34" t="b">
        <f>AND(AA54,E54)</f>
        <v>0</v>
      </c>
      <c r="BA34" t="b">
        <f>AND(AB54,F54)</f>
        <v>0</v>
      </c>
      <c r="BB34" t="b">
        <f>AND(AC54,G54)</f>
        <v>0</v>
      </c>
      <c r="BC34" t="b">
        <f>AND(AD54,H54)</f>
        <v>0</v>
      </c>
      <c r="BD34" t="b">
        <f>AND(AE54,I54)</f>
        <v>0</v>
      </c>
      <c r="BE34" t="b">
        <f>AND(AF54,J54)</f>
        <v>0</v>
      </c>
      <c r="BF34" t="b">
        <f>AND(AG54,K54)</f>
        <v>0</v>
      </c>
      <c r="BG34" t="b">
        <f>AND(AH54,L54)</f>
        <v>0</v>
      </c>
      <c r="BH34" t="b">
        <f>AND(AI54,M54)</f>
        <v>0</v>
      </c>
      <c r="BI34" t="b">
        <f>AND(AJ54,N54)</f>
        <v>0</v>
      </c>
      <c r="BJ34" t="b">
        <f>AND(AK54,O54)</f>
        <v>0</v>
      </c>
      <c r="BK34" t="b">
        <f>AND(AL54,P54)</f>
        <v>0</v>
      </c>
      <c r="BL34" t="b">
        <f>AND(AM54,Q54)</f>
        <v>0</v>
      </c>
      <c r="BM34" t="b">
        <f>AND(AN54,R54)</f>
        <v>0</v>
      </c>
      <c r="BN34" t="b">
        <f>AND(AO54,S54)</f>
        <v>0</v>
      </c>
      <c r="BO34" t="b">
        <f>AND(AP54,T54)</f>
        <v>0</v>
      </c>
      <c r="BP34" t="b">
        <f>AND(AQ54,U54)</f>
        <v>0</v>
      </c>
    </row>
    <row r="35" spans="1:68" x14ac:dyDescent="0.25">
      <c r="A35" s="2">
        <v>2008</v>
      </c>
      <c r="B35" s="5">
        <f t="shared" ref="B35:U35" si="13">AVERAGE(B13)</f>
        <v>2.9324366593681626E-2</v>
      </c>
      <c r="C35" s="5">
        <f t="shared" si="13"/>
        <v>6.189325151768918E-2</v>
      </c>
      <c r="D35" s="5">
        <f t="shared" si="13"/>
        <v>3.666956803813963E-2</v>
      </c>
      <c r="E35" s="5">
        <f t="shared" si="13"/>
        <v>3.7682311617939709E-2</v>
      </c>
      <c r="F35" s="5">
        <f t="shared" si="13"/>
        <v>4.575336761063159E-2</v>
      </c>
      <c r="G35" s="5">
        <f t="shared" si="13"/>
        <v>3.8974602656054305E-2</v>
      </c>
      <c r="H35" s="5">
        <f t="shared" si="13"/>
        <v>2.182847604251523E-2</v>
      </c>
      <c r="I35" s="5">
        <f t="shared" si="13"/>
        <v>3.1631236230462857E-2</v>
      </c>
      <c r="J35" s="5">
        <f t="shared" si="13"/>
        <v>3.5290720925319458E-2</v>
      </c>
      <c r="K35" s="5">
        <f t="shared" si="13"/>
        <v>4.3578028337502552E-2</v>
      </c>
      <c r="L35" s="5">
        <f t="shared" si="13"/>
        <v>3.8316099121974409E-2</v>
      </c>
      <c r="M35" s="5">
        <f t="shared" si="13"/>
        <v>3.8963294643481888E-2</v>
      </c>
      <c r="N35" s="5">
        <f t="shared" si="13"/>
        <v>3.2463528633064308E-2</v>
      </c>
      <c r="O35" s="5">
        <f t="shared" si="13"/>
        <v>3.4523437771069615E-2</v>
      </c>
      <c r="P35" s="5">
        <f t="shared" si="13"/>
        <v>3.8539179928081868E-2</v>
      </c>
      <c r="Q35" s="5">
        <f t="shared" si="13"/>
        <v>2.9501812717441806E-2</v>
      </c>
      <c r="R35" s="5">
        <f t="shared" si="13"/>
        <v>4.0791389992839995E-2</v>
      </c>
      <c r="S35" s="5">
        <f t="shared" si="13"/>
        <v>2.8300251253036018E-2</v>
      </c>
      <c r="T35" s="5">
        <f t="shared" si="13"/>
        <v>3.1735738994777191E-2</v>
      </c>
      <c r="U35" s="5">
        <f t="shared" si="13"/>
        <v>4.1203606868888597E-2</v>
      </c>
      <c r="W35" s="2">
        <v>2010</v>
      </c>
      <c r="X35" s="5">
        <f t="shared" ref="X35:AQ35" si="14">AVERAGE(X11:X14)</f>
        <v>3.0441513166898672E-3</v>
      </c>
      <c r="Y35" s="5">
        <f t="shared" si="14"/>
        <v>3.1460673462981335E-2</v>
      </c>
      <c r="Z35" s="5">
        <f t="shared" si="14"/>
        <v>3.5979503566628657E-2</v>
      </c>
      <c r="AA35" s="5">
        <f t="shared" si="14"/>
        <v>1.1164308057270728E-2</v>
      </c>
      <c r="AB35" s="5">
        <f t="shared" si="14"/>
        <v>2.0507100717250537E-2</v>
      </c>
      <c r="AC35" s="5">
        <f t="shared" si="14"/>
        <v>2.5242940670430866E-2</v>
      </c>
      <c r="AD35" s="5">
        <f t="shared" si="14"/>
        <v>-1.4521996059565407E-2</v>
      </c>
      <c r="AE35" s="5">
        <f t="shared" si="14"/>
        <v>4.1597093030565913E-2</v>
      </c>
      <c r="AF35" s="5">
        <f t="shared" si="14"/>
        <v>1.6317119245218326E-2</v>
      </c>
      <c r="AG35" s="5">
        <f t="shared" si="14"/>
        <v>-3.5107770678780709E-4</v>
      </c>
      <c r="AH35" s="5">
        <f t="shared" si="14"/>
        <v>1.7262947793870543E-2</v>
      </c>
      <c r="AI35" s="5">
        <f t="shared" si="14"/>
        <v>2.8312410718469162E-2</v>
      </c>
      <c r="AJ35" s="5">
        <f t="shared" si="14"/>
        <v>2.9029962072874775E-2</v>
      </c>
      <c r="AK35" s="5">
        <f t="shared" si="14"/>
        <v>-2.4900965088204005E-3</v>
      </c>
      <c r="AL35" s="5">
        <f t="shared" si="14"/>
        <v>1.1364646125655641E-2</v>
      </c>
      <c r="AM35" s="5">
        <f t="shared" si="14"/>
        <v>1.7550682825696981E-2</v>
      </c>
      <c r="AN35" s="5">
        <f t="shared" si="14"/>
        <v>3.8619449836711922E-2</v>
      </c>
      <c r="AO35" s="5">
        <f t="shared" si="14"/>
        <v>2.4554814697653537E-2</v>
      </c>
      <c r="AP35" s="5">
        <f t="shared" si="14"/>
        <v>5.0420739377070338E-3</v>
      </c>
      <c r="AQ35" s="5">
        <f t="shared" si="14"/>
        <v>4.1273558699788257E-2</v>
      </c>
      <c r="AV35" s="2">
        <v>2010</v>
      </c>
      <c r="AW35" t="b">
        <f>AND(X55,B55)</f>
        <v>0</v>
      </c>
      <c r="AX35" t="b">
        <f>AND(Y55,C55)</f>
        <v>0</v>
      </c>
      <c r="AY35" t="b">
        <f>AND(Z55,D55)</f>
        <v>0</v>
      </c>
      <c r="AZ35" t="b">
        <f>AND(AA55,E55)</f>
        <v>0</v>
      </c>
      <c r="BA35" t="b">
        <f>AND(AB55,F55)</f>
        <v>0</v>
      </c>
      <c r="BB35" t="b">
        <f>AND(AC55,G55)</f>
        <v>0</v>
      </c>
      <c r="BC35" t="b">
        <f>AND(AD55,H55)</f>
        <v>0</v>
      </c>
      <c r="BD35" t="b">
        <f>AND(AE55,I55)</f>
        <v>0</v>
      </c>
      <c r="BE35" t="b">
        <f>AND(AF55,J55)</f>
        <v>0</v>
      </c>
      <c r="BF35" t="b">
        <f>AND(AG55,K55)</f>
        <v>0</v>
      </c>
      <c r="BG35" t="b">
        <f>AND(AH55,L55)</f>
        <v>0</v>
      </c>
      <c r="BH35" t="b">
        <f>AND(AI55,M55)</f>
        <v>0</v>
      </c>
      <c r="BI35" t="b">
        <f>AND(AJ55,N55)</f>
        <v>0</v>
      </c>
      <c r="BJ35" t="b">
        <f>AND(AK55,O55)</f>
        <v>0</v>
      </c>
      <c r="BK35" t="b">
        <f>AND(AL55,P55)</f>
        <v>0</v>
      </c>
      <c r="BL35" t="b">
        <f>AND(AM55,Q55)</f>
        <v>0</v>
      </c>
      <c r="BM35" t="b">
        <f>AND(AN55,R55)</f>
        <v>0</v>
      </c>
      <c r="BN35" t="b">
        <f>AND(AO55,S55)</f>
        <v>0</v>
      </c>
      <c r="BO35" t="b">
        <f>AND(AP55,T55)</f>
        <v>0</v>
      </c>
      <c r="BP35" t="b">
        <f>AND(AQ55,U55)</f>
        <v>0</v>
      </c>
    </row>
    <row r="36" spans="1:68" x14ac:dyDescent="0.25">
      <c r="A36" s="2">
        <v>2009</v>
      </c>
      <c r="B36" s="5">
        <f t="shared" ref="B36:U36" si="15">AVERAGE(B14)</f>
        <v>-2.4619298775904765E-2</v>
      </c>
      <c r="C36" s="5">
        <f t="shared" si="15"/>
        <v>7.8368892085505012E-3</v>
      </c>
      <c r="D36" s="5">
        <f t="shared" si="15"/>
        <v>-8.1300410112570033E-3</v>
      </c>
      <c r="E36" s="5">
        <f t="shared" si="15"/>
        <v>-1.1953292527094409E-2</v>
      </c>
      <c r="F36" s="5">
        <f t="shared" si="15"/>
        <v>-6.5954548120877978E-3</v>
      </c>
      <c r="G36" s="5">
        <f t="shared" si="15"/>
        <v>-6.4553627151588584E-3</v>
      </c>
      <c r="H36" s="5">
        <f t="shared" si="15"/>
        <v>-4.4870985736547029E-3</v>
      </c>
      <c r="I36" s="5">
        <f t="shared" si="15"/>
        <v>3.9351080070893617E-3</v>
      </c>
      <c r="J36" s="5">
        <f t="shared" si="15"/>
        <v>-7.9512134961406584E-3</v>
      </c>
      <c r="K36" s="5">
        <f t="shared" si="15"/>
        <v>-2.6271942360783832E-3</v>
      </c>
      <c r="L36" s="5">
        <f t="shared" si="15"/>
        <v>-5.1158606035662116E-3</v>
      </c>
      <c r="M36" s="5">
        <f t="shared" si="15"/>
        <v>4.4200355624497778E-3</v>
      </c>
      <c r="N36" s="5">
        <f t="shared" si="15"/>
        <v>-2.3925313159830291E-3</v>
      </c>
      <c r="O36" s="5">
        <f t="shared" si="15"/>
        <v>-1.4220552723369986E-2</v>
      </c>
      <c r="P36" s="5">
        <f t="shared" si="15"/>
        <v>-1.7745643031937184E-4</v>
      </c>
      <c r="Q36" s="5">
        <f t="shared" si="15"/>
        <v>8.3590821693378739E-3</v>
      </c>
      <c r="R36" s="5">
        <f t="shared" si="15"/>
        <v>5.7002798629176878E-3</v>
      </c>
      <c r="S36" s="5">
        <f t="shared" si="15"/>
        <v>-1.1474584801206857E-3</v>
      </c>
      <c r="T36" s="5">
        <f t="shared" si="15"/>
        <v>-1.2149198468464392E-3</v>
      </c>
      <c r="U36" s="5">
        <f t="shared" si="15"/>
        <v>-8.7693028441445612E-4</v>
      </c>
      <c r="W36" s="2">
        <v>2011</v>
      </c>
      <c r="X36" s="5">
        <f t="shared" ref="X36:AQ36" si="16">AVERAGE(X12:X15)</f>
        <v>3.3021836803457608E-3</v>
      </c>
      <c r="Y36" s="5">
        <f t="shared" si="16"/>
        <v>3.2059636889110871E-2</v>
      </c>
      <c r="Z36" s="5">
        <f t="shared" si="16"/>
        <v>2.995856580901949E-2</v>
      </c>
      <c r="AA36" s="5">
        <f t="shared" si="16"/>
        <v>9.3055092430496186E-3</v>
      </c>
      <c r="AB36" s="5">
        <f t="shared" si="16"/>
        <v>2.0086438206514918E-2</v>
      </c>
      <c r="AC36" s="5">
        <f t="shared" si="16"/>
        <v>1.5882056691547904E-2</v>
      </c>
      <c r="AD36" s="5">
        <f t="shared" si="16"/>
        <v>-6.0910855578596868E-3</v>
      </c>
      <c r="AE36" s="5">
        <f t="shared" si="16"/>
        <v>3.4428990307356036E-2</v>
      </c>
      <c r="AF36" s="5">
        <f t="shared" si="16"/>
        <v>1.4633931559066143E-2</v>
      </c>
      <c r="AG36" s="5">
        <f t="shared" si="16"/>
        <v>-5.2544671214721549E-3</v>
      </c>
      <c r="AH36" s="5">
        <f t="shared" si="16"/>
        <v>1.8163167541089199E-2</v>
      </c>
      <c r="AI36" s="5">
        <f t="shared" si="16"/>
        <v>2.275474648603136E-2</v>
      </c>
      <c r="AJ36" s="5">
        <f t="shared" si="16"/>
        <v>1.8614395865509129E-2</v>
      </c>
      <c r="AK36" s="5">
        <f t="shared" si="16"/>
        <v>-6.1198069647568042E-3</v>
      </c>
      <c r="AL36" s="5">
        <f t="shared" si="16"/>
        <v>8.8338994838149474E-3</v>
      </c>
      <c r="AM36" s="5">
        <f t="shared" si="16"/>
        <v>1.8289192913539781E-2</v>
      </c>
      <c r="AN36" s="5">
        <f t="shared" si="16"/>
        <v>2.5986079992661164E-2</v>
      </c>
      <c r="AO36" s="5">
        <f t="shared" si="16"/>
        <v>2.0726809537049751E-2</v>
      </c>
      <c r="AP36" s="5">
        <f t="shared" si="16"/>
        <v>-1.4393032999617194E-3</v>
      </c>
      <c r="AQ36" s="5">
        <f t="shared" si="16"/>
        <v>3.7713327060089674E-2</v>
      </c>
      <c r="AV36" s="2">
        <v>2011</v>
      </c>
      <c r="AW36" t="b">
        <f>AND(X56,B56)</f>
        <v>0</v>
      </c>
      <c r="AX36" t="b">
        <f>AND(Y56,C56)</f>
        <v>0</v>
      </c>
      <c r="AY36" t="b">
        <f>AND(Z56,D56)</f>
        <v>0</v>
      </c>
      <c r="AZ36" t="b">
        <f>AND(AA56,E56)</f>
        <v>0</v>
      </c>
      <c r="BA36" t="b">
        <f>AND(AB56,F56)</f>
        <v>0</v>
      </c>
      <c r="BB36" t="b">
        <f>AND(AC56,G56)</f>
        <v>0</v>
      </c>
      <c r="BC36" t="b">
        <f>AND(AD56,H56)</f>
        <v>0</v>
      </c>
      <c r="BD36" t="b">
        <f>AND(AE56,I56)</f>
        <v>0</v>
      </c>
      <c r="BE36" t="b">
        <f>AND(AF56,J56)</f>
        <v>0</v>
      </c>
      <c r="BF36" t="b">
        <f>AND(AG56,K56)</f>
        <v>0</v>
      </c>
      <c r="BG36" t="b">
        <f>AND(AH56,L56)</f>
        <v>0</v>
      </c>
      <c r="BH36" t="b">
        <f>AND(AI56,M56)</f>
        <v>1</v>
      </c>
      <c r="BI36" t="b">
        <f>AND(AJ56,N56)</f>
        <v>0</v>
      </c>
      <c r="BJ36" t="b">
        <f>AND(AK56,O56)</f>
        <v>0</v>
      </c>
      <c r="BK36" t="b">
        <f>AND(AL56,P56)</f>
        <v>0</v>
      </c>
      <c r="BL36" t="b">
        <f>AND(AM56,Q56)</f>
        <v>0</v>
      </c>
      <c r="BM36" t="b">
        <f>AND(AN56,R56)</f>
        <v>0</v>
      </c>
      <c r="BN36" t="b">
        <f>AND(AO56,S56)</f>
        <v>1</v>
      </c>
      <c r="BO36" t="b">
        <f>AND(AP56,T56)</f>
        <v>0</v>
      </c>
      <c r="BP36" t="b">
        <f>AND(AQ56,U56)</f>
        <v>1</v>
      </c>
    </row>
    <row r="37" spans="1:68" x14ac:dyDescent="0.25">
      <c r="A37" s="2">
        <v>2010</v>
      </c>
      <c r="B37" s="5">
        <f t="shared" ref="B37:U37" si="17">AVERAGE(B15)</f>
        <v>1.1988134497786034E-2</v>
      </c>
      <c r="C37" s="5">
        <f t="shared" si="17"/>
        <v>1.166048660621846E-2</v>
      </c>
      <c r="D37" s="5">
        <f t="shared" si="17"/>
        <v>1.6408349422399618E-2</v>
      </c>
      <c r="E37" s="5">
        <f t="shared" si="17"/>
        <v>1.3692384067720534E-2</v>
      </c>
      <c r="F37" s="5">
        <f t="shared" si="17"/>
        <v>5.8857481229145411E-3</v>
      </c>
      <c r="G37" s="5">
        <f t="shared" si="17"/>
        <v>1.8695935707846639E-2</v>
      </c>
      <c r="H37" s="5">
        <f t="shared" si="17"/>
        <v>7.1037379699032165E-3</v>
      </c>
      <c r="I37" s="5">
        <f t="shared" si="17"/>
        <v>1.8961305687255705E-2</v>
      </c>
      <c r="J37" s="5">
        <f t="shared" si="17"/>
        <v>1.198676035663261E-2</v>
      </c>
      <c r="K37" s="5">
        <f t="shared" si="17"/>
        <v>7.0568997329043572E-3</v>
      </c>
      <c r="L37" s="5">
        <f t="shared" si="17"/>
        <v>1.8466585533626109E-2</v>
      </c>
      <c r="M37" s="5">
        <f t="shared" si="17"/>
        <v>1.7057280441394169E-2</v>
      </c>
      <c r="N37" s="5">
        <f t="shared" si="17"/>
        <v>1.916751653516232E-2</v>
      </c>
      <c r="O37" s="5">
        <f t="shared" si="17"/>
        <v>5.6052667392488265E-3</v>
      </c>
      <c r="P37" s="5">
        <f t="shared" si="17"/>
        <v>1.3183638089734545E-2</v>
      </c>
      <c r="Q37" s="5">
        <f t="shared" si="17"/>
        <v>1.3257130307619198E-2</v>
      </c>
      <c r="R37" s="5">
        <f t="shared" si="17"/>
        <v>2.6169502617304028E-3</v>
      </c>
      <c r="S37" s="5">
        <f t="shared" si="17"/>
        <v>2.3756499657382416E-2</v>
      </c>
      <c r="T37" s="5">
        <f t="shared" si="17"/>
        <v>1.895158105368468E-2</v>
      </c>
      <c r="U37" s="5">
        <f t="shared" si="17"/>
        <v>1.9499332636419311E-2</v>
      </c>
      <c r="W37" s="2">
        <v>2012</v>
      </c>
      <c r="X37" s="5">
        <f t="shared" ref="X37:AQ37" si="18">AVERAGE(X13:X16)</f>
        <v>1.7081562453581105E-2</v>
      </c>
      <c r="Y37" s="5">
        <f t="shared" si="18"/>
        <v>3.1051236516932833E-2</v>
      </c>
      <c r="Z37" s="5">
        <f t="shared" si="18"/>
        <v>3.4818742862486977E-2</v>
      </c>
      <c r="AA37" s="5">
        <f t="shared" si="18"/>
        <v>2.3701464701157283E-2</v>
      </c>
      <c r="AB37" s="5">
        <f t="shared" si="18"/>
        <v>2.465088142778455E-2</v>
      </c>
      <c r="AC37" s="5">
        <f t="shared" si="18"/>
        <v>2.4513039535673409E-2</v>
      </c>
      <c r="AD37" s="5">
        <f t="shared" si="18"/>
        <v>2.4172818388772714E-2</v>
      </c>
      <c r="AE37" s="5">
        <f t="shared" si="18"/>
        <v>4.9140654043828155E-2</v>
      </c>
      <c r="AF37" s="5">
        <f t="shared" si="18"/>
        <v>1.8254069966788727E-2</v>
      </c>
      <c r="AG37" s="5">
        <f t="shared" si="18"/>
        <v>8.3404835375428324E-3</v>
      </c>
      <c r="AH37" s="5">
        <f t="shared" si="18"/>
        <v>2.5789000858105954E-2</v>
      </c>
      <c r="AI37" s="5">
        <f t="shared" si="18"/>
        <v>3.9423116153100998E-2</v>
      </c>
      <c r="AJ37" s="5">
        <f t="shared" si="18"/>
        <v>2.0010673464760251E-2</v>
      </c>
      <c r="AK37" s="5">
        <f t="shared" si="18"/>
        <v>8.1389293945431807E-3</v>
      </c>
      <c r="AL37" s="5">
        <f t="shared" si="18"/>
        <v>1.4735483548289146E-2</v>
      </c>
      <c r="AM37" s="5">
        <f t="shared" si="18"/>
        <v>3.0391728218469909E-2</v>
      </c>
      <c r="AN37" s="5">
        <f t="shared" si="18"/>
        <v>3.4362504478147649E-2</v>
      </c>
      <c r="AO37" s="5">
        <f t="shared" si="18"/>
        <v>1.949792899125968E-2</v>
      </c>
      <c r="AP37" s="5">
        <f t="shared" si="18"/>
        <v>1.2014972824969057E-2</v>
      </c>
      <c r="AQ37" s="5">
        <f t="shared" si="18"/>
        <v>3.0445823390945162E-2</v>
      </c>
      <c r="AV37" s="2">
        <v>2012</v>
      </c>
      <c r="AW37" t="b">
        <f>AND(X57,B57)</f>
        <v>0</v>
      </c>
      <c r="AX37" t="b">
        <f>AND(Y57,C57)</f>
        <v>0</v>
      </c>
      <c r="AY37" t="b">
        <f>AND(Z57,D57)</f>
        <v>0</v>
      </c>
      <c r="AZ37" t="b">
        <f>AND(AA57,E57)</f>
        <v>0</v>
      </c>
      <c r="BA37" t="b">
        <f>AND(AB57,F57)</f>
        <v>0</v>
      </c>
      <c r="BB37" t="b">
        <f>AND(AC57,G57)</f>
        <v>0</v>
      </c>
      <c r="BC37" t="b">
        <f>AND(AD57,H57)</f>
        <v>0</v>
      </c>
      <c r="BD37" t="b">
        <f>AND(AE57,I57)</f>
        <v>0</v>
      </c>
      <c r="BE37" t="b">
        <f>AND(AF57,J57)</f>
        <v>0</v>
      </c>
      <c r="BF37" t="b">
        <f>AND(AG57,K57)</f>
        <v>0</v>
      </c>
      <c r="BG37" t="b">
        <f>AND(AH57,L57)</f>
        <v>0</v>
      </c>
      <c r="BH37" t="b">
        <f>AND(AI57,M57)</f>
        <v>0</v>
      </c>
      <c r="BI37" t="b">
        <f>AND(AJ57,N57)</f>
        <v>0</v>
      </c>
      <c r="BJ37" t="b">
        <f>AND(AK57,O57)</f>
        <v>0</v>
      </c>
      <c r="BK37" t="b">
        <f>AND(AL57,P57)</f>
        <v>0</v>
      </c>
      <c r="BL37" t="b">
        <f>AND(AM57,Q57)</f>
        <v>0</v>
      </c>
      <c r="BM37" t="b">
        <f>AND(AN57,R57)</f>
        <v>0</v>
      </c>
      <c r="BN37" t="b">
        <f>AND(AO57,S57)</f>
        <v>0</v>
      </c>
      <c r="BO37" t="b">
        <f>AND(AP57,T57)</f>
        <v>0</v>
      </c>
      <c r="BP37" t="b">
        <f>AND(AQ57,U57)</f>
        <v>0</v>
      </c>
    </row>
    <row r="38" spans="1:68" x14ac:dyDescent="0.25">
      <c r="A38" s="2">
        <v>2011</v>
      </c>
      <c r="B38" s="5">
        <f t="shared" ref="B38:U38" si="19">AVERAGE(B16)</f>
        <v>2.8503399578164151E-2</v>
      </c>
      <c r="C38" s="5">
        <f t="shared" si="19"/>
        <v>3.2290565239722423E-2</v>
      </c>
      <c r="D38" s="5">
        <f t="shared" si="19"/>
        <v>2.6492861175640682E-2</v>
      </c>
      <c r="E38" s="5">
        <f t="shared" si="19"/>
        <v>2.7311216330749032E-2</v>
      </c>
      <c r="F38" s="5">
        <f t="shared" si="19"/>
        <v>3.0283437497157912E-2</v>
      </c>
      <c r="G38" s="5">
        <f t="shared" si="19"/>
        <v>3.6908028826013115E-2</v>
      </c>
      <c r="H38" s="5">
        <f t="shared" si="19"/>
        <v>3.3474692946934427E-2</v>
      </c>
      <c r="I38" s="5">
        <f t="shared" si="19"/>
        <v>3.30691359020037E-2</v>
      </c>
      <c r="J38" s="5">
        <f t="shared" si="19"/>
        <v>2.6712730519085407E-2</v>
      </c>
      <c r="K38" s="5">
        <f t="shared" si="19"/>
        <v>3.583194969455087E-2</v>
      </c>
      <c r="L38" s="5">
        <f t="shared" si="19"/>
        <v>3.5947064157787298E-2</v>
      </c>
      <c r="M38" s="5">
        <f t="shared" si="19"/>
        <v>2.8453450596291969E-2</v>
      </c>
      <c r="N38" s="5">
        <f t="shared" si="19"/>
        <v>2.7311196368941519E-2</v>
      </c>
      <c r="O38" s="5">
        <f t="shared" si="19"/>
        <v>2.7540240385022036E-2</v>
      </c>
      <c r="P38" s="5">
        <f t="shared" si="19"/>
        <v>3.0334387119903522E-2</v>
      </c>
      <c r="Q38" s="5">
        <f t="shared" si="19"/>
        <v>2.6611826713756139E-2</v>
      </c>
      <c r="R38" s="5">
        <f t="shared" si="19"/>
        <v>2.8012295714583382E-2</v>
      </c>
      <c r="S38" s="5">
        <f t="shared" si="19"/>
        <v>3.2428255744708069E-2</v>
      </c>
      <c r="T38" s="5">
        <f t="shared" si="19"/>
        <v>2.8082106829832962E-2</v>
      </c>
      <c r="U38" s="5">
        <f t="shared" si="19"/>
        <v>3.3670930477110075E-2</v>
      </c>
      <c r="W38" s="2">
        <v>2013</v>
      </c>
      <c r="X38" s="5">
        <f t="shared" ref="X38:AQ38" si="20">AVERAGE(X14:X17)</f>
        <v>3.4534916981578186E-2</v>
      </c>
      <c r="Y38" s="5">
        <f t="shared" si="20"/>
        <v>3.6604776584659049E-2</v>
      </c>
      <c r="Z38" s="5">
        <f t="shared" si="20"/>
        <v>4.0460113126369879E-2</v>
      </c>
      <c r="AA38" s="5">
        <f t="shared" si="20"/>
        <v>3.3730956053952481E-2</v>
      </c>
      <c r="AB38" s="5">
        <f t="shared" si="20"/>
        <v>4.8756681009974455E-2</v>
      </c>
      <c r="AC38" s="5">
        <f t="shared" si="20"/>
        <v>4.3688345924288774E-2</v>
      </c>
      <c r="AD38" s="5">
        <f t="shared" si="20"/>
        <v>5.3165612351147057E-2</v>
      </c>
      <c r="AE38" s="5">
        <f t="shared" si="20"/>
        <v>7.0092203281116233E-2</v>
      </c>
      <c r="AF38" s="5">
        <f t="shared" si="20"/>
        <v>3.5827718273150733E-2</v>
      </c>
      <c r="AG38" s="5">
        <f t="shared" si="20"/>
        <v>3.2189160042013214E-2</v>
      </c>
      <c r="AH38" s="5">
        <f t="shared" si="20"/>
        <v>4.2170741168728529E-2</v>
      </c>
      <c r="AI38" s="5">
        <f t="shared" si="20"/>
        <v>4.1696093976936154E-2</v>
      </c>
      <c r="AJ38" s="5">
        <f t="shared" si="20"/>
        <v>3.096372454697489E-2</v>
      </c>
      <c r="AK38" s="5">
        <f t="shared" si="20"/>
        <v>3.3398626739058752E-2</v>
      </c>
      <c r="AL38" s="5">
        <f t="shared" si="20"/>
        <v>3.4814602417497988E-2</v>
      </c>
      <c r="AM38" s="5">
        <f t="shared" si="20"/>
        <v>5.5006677535868312E-2</v>
      </c>
      <c r="AN38" s="5">
        <f t="shared" si="20"/>
        <v>5.2954627028694509E-2</v>
      </c>
      <c r="AO38" s="5">
        <f t="shared" si="20"/>
        <v>2.6761485331064039E-2</v>
      </c>
      <c r="AP38" s="5">
        <f t="shared" si="20"/>
        <v>2.5726708726047369E-2</v>
      </c>
      <c r="AQ38" s="5">
        <f t="shared" si="20"/>
        <v>3.1225797279651156E-2</v>
      </c>
      <c r="AV38" s="2">
        <v>2013</v>
      </c>
      <c r="AW38" t="b">
        <f>AND(X58,B58)</f>
        <v>0</v>
      </c>
      <c r="AX38" t="b">
        <f>AND(Y58,C58)</f>
        <v>1</v>
      </c>
      <c r="AY38" t="b">
        <f>AND(Z58,D58)</f>
        <v>1</v>
      </c>
      <c r="AZ38" t="b">
        <f>AND(AA58,E58)</f>
        <v>1</v>
      </c>
      <c r="BA38" t="b">
        <f>AND(AB58,F58)</f>
        <v>0</v>
      </c>
      <c r="BB38" t="b">
        <f>AND(AC58,G58)</f>
        <v>0</v>
      </c>
      <c r="BC38" t="b">
        <f>AND(AD58,H58)</f>
        <v>1</v>
      </c>
      <c r="BD38" t="b">
        <f>AND(AE58,I58)</f>
        <v>1</v>
      </c>
      <c r="BE38" t="b">
        <f>AND(AF58,J58)</f>
        <v>0</v>
      </c>
      <c r="BF38" t="b">
        <f>AND(AG58,K58)</f>
        <v>0</v>
      </c>
      <c r="BG38" t="b">
        <f>AND(AH58,L58)</f>
        <v>0</v>
      </c>
      <c r="BH38" t="b">
        <f>AND(AI58,M58)</f>
        <v>1</v>
      </c>
      <c r="BI38" t="b">
        <f>AND(AJ58,N58)</f>
        <v>1</v>
      </c>
      <c r="BJ38" t="b">
        <f>AND(AK58,O58)</f>
        <v>1</v>
      </c>
      <c r="BK38" t="b">
        <f>AND(AL58,P58)</f>
        <v>0</v>
      </c>
      <c r="BL38" t="b">
        <f>AND(AM58,Q58)</f>
        <v>1</v>
      </c>
      <c r="BM38" t="b">
        <f>AND(AN58,R58)</f>
        <v>0</v>
      </c>
      <c r="BN38" t="b">
        <f>AND(AO58,S58)</f>
        <v>1</v>
      </c>
      <c r="BO38" t="b">
        <f>AND(AP58,T58)</f>
        <v>0</v>
      </c>
      <c r="BP38" t="b">
        <f>AND(AQ58,U58)</f>
        <v>1</v>
      </c>
    </row>
    <row r="39" spans="1:68" x14ac:dyDescent="0.25">
      <c r="A39" s="2">
        <v>2012</v>
      </c>
      <c r="B39" s="5">
        <f t="shared" ref="B39:U39" si="21">AVERAGE(B17)</f>
        <v>1.6854809177322613E-2</v>
      </c>
      <c r="C39" s="5">
        <f t="shared" si="21"/>
        <v>2.0264941168894459E-2</v>
      </c>
      <c r="D39" s="5">
        <f t="shared" si="21"/>
        <v>1.6152324816948723E-2</v>
      </c>
      <c r="E39" s="5">
        <f t="shared" si="21"/>
        <v>1.5184379298915975E-2</v>
      </c>
      <c r="F39" s="5">
        <f t="shared" si="21"/>
        <v>2.0983869673381002E-2</v>
      </c>
      <c r="G39" s="5">
        <f t="shared" si="21"/>
        <v>1.942911098198722E-2</v>
      </c>
      <c r="H39" s="5">
        <f t="shared" si="21"/>
        <v>1.9581074719164916E-2</v>
      </c>
      <c r="I39" s="5">
        <f t="shared" si="21"/>
        <v>1.7689005269507011E-2</v>
      </c>
      <c r="J39" s="5">
        <f t="shared" si="21"/>
        <v>2.0347873140455341E-2</v>
      </c>
      <c r="K39" s="5">
        <f t="shared" si="21"/>
        <v>1.8185292410415162E-2</v>
      </c>
      <c r="L39" s="5">
        <f t="shared" si="21"/>
        <v>2.3342861962532904E-2</v>
      </c>
      <c r="M39" s="5">
        <f t="shared" si="21"/>
        <v>1.9662512182051374E-2</v>
      </c>
      <c r="N39" s="5">
        <f t="shared" si="21"/>
        <v>1.7941772901786644E-2</v>
      </c>
      <c r="O39" s="5">
        <f t="shared" si="21"/>
        <v>2.2340574401356558E-2</v>
      </c>
      <c r="P39" s="5">
        <f t="shared" si="21"/>
        <v>1.601755565220836E-2</v>
      </c>
      <c r="Q39" s="5">
        <f t="shared" si="21"/>
        <v>2.6528979025886974E-2</v>
      </c>
      <c r="R39" s="5">
        <f t="shared" si="21"/>
        <v>2.4447584127943664E-2</v>
      </c>
      <c r="S39" s="5">
        <f t="shared" si="21"/>
        <v>2.3794428342608205E-2</v>
      </c>
      <c r="T39" s="5">
        <f t="shared" si="21"/>
        <v>2.3620424453850007E-2</v>
      </c>
      <c r="U39" s="5">
        <f t="shared" si="21"/>
        <v>2.3195725683981434E-2</v>
      </c>
      <c r="W39" s="2">
        <v>2014</v>
      </c>
      <c r="X39" s="5">
        <f t="shared" ref="X39:AQ39" si="22">AVERAGE(X15:X18)</f>
        <v>4.5460161422292963E-2</v>
      </c>
      <c r="Y39" s="5">
        <f t="shared" si="22"/>
        <v>3.3876928718762939E-2</v>
      </c>
      <c r="Z39" s="5">
        <f t="shared" si="22"/>
        <v>3.5537613983211383E-2</v>
      </c>
      <c r="AA39" s="5">
        <f t="shared" si="22"/>
        <v>3.901395399609723E-2</v>
      </c>
      <c r="AB39" s="5">
        <f t="shared" si="22"/>
        <v>5.2685022117865327E-2</v>
      </c>
      <c r="AC39" s="5">
        <f t="shared" si="22"/>
        <v>5.0952291704680713E-2</v>
      </c>
      <c r="AD39" s="5">
        <f t="shared" si="22"/>
        <v>4.4885859388913214E-2</v>
      </c>
      <c r="AE39" s="5">
        <f t="shared" si="22"/>
        <v>5.7686172534075715E-2</v>
      </c>
      <c r="AF39" s="5">
        <f t="shared" si="22"/>
        <v>3.6712462518162854E-2</v>
      </c>
      <c r="AG39" s="5">
        <f t="shared" si="22"/>
        <v>3.6283968514992229E-2</v>
      </c>
      <c r="AH39" s="5">
        <f t="shared" si="22"/>
        <v>4.6766618633996462E-2</v>
      </c>
      <c r="AI39" s="5">
        <f t="shared" si="22"/>
        <v>4.0259975914876123E-2</v>
      </c>
      <c r="AJ39" s="5">
        <f t="shared" si="22"/>
        <v>3.5384928862352984E-2</v>
      </c>
      <c r="AK39" s="5">
        <f t="shared" si="22"/>
        <v>4.0778132241860048E-2</v>
      </c>
      <c r="AL39" s="5">
        <f t="shared" si="22"/>
        <v>4.115920128015782E-2</v>
      </c>
      <c r="AM39" s="5">
        <f t="shared" si="22"/>
        <v>6.8324860721732383E-2</v>
      </c>
      <c r="AN39" s="5">
        <f t="shared" si="22"/>
        <v>5.927792811103471E-2</v>
      </c>
      <c r="AO39" s="5">
        <f t="shared" si="22"/>
        <v>2.8746108631935892E-2</v>
      </c>
      <c r="AP39" s="5">
        <f t="shared" si="22"/>
        <v>3.1626200058214052E-2</v>
      </c>
      <c r="AQ39" s="5">
        <f t="shared" si="22"/>
        <v>2.4746586956499284E-2</v>
      </c>
      <c r="AV39" s="2">
        <v>2014</v>
      </c>
      <c r="AW39" t="b">
        <f>AND(X59,B59)</f>
        <v>0</v>
      </c>
      <c r="AX39" t="b">
        <f>AND(Y59,C59)</f>
        <v>0</v>
      </c>
      <c r="AY39" t="b">
        <f>AND(Z59,D59)</f>
        <v>0</v>
      </c>
      <c r="AZ39" t="b">
        <f>AND(AA59,E59)</f>
        <v>0</v>
      </c>
      <c r="BA39" t="b">
        <f>AND(AB59,F59)</f>
        <v>0</v>
      </c>
      <c r="BB39" t="b">
        <f>AND(AC59,G59)</f>
        <v>0</v>
      </c>
      <c r="BC39" t="b">
        <f>AND(AD59,H59)</f>
        <v>1</v>
      </c>
      <c r="BD39" t="b">
        <f>AND(AE59,I59)</f>
        <v>1</v>
      </c>
      <c r="BE39" t="b">
        <f>AND(AF59,J59)</f>
        <v>0</v>
      </c>
      <c r="BF39" t="b">
        <f>AND(AG59,K59)</f>
        <v>0</v>
      </c>
      <c r="BG39" t="b">
        <f>AND(AH59,L59)</f>
        <v>0</v>
      </c>
      <c r="BH39" t="b">
        <f>AND(AI59,M59)</f>
        <v>0</v>
      </c>
      <c r="BI39" t="b">
        <f>AND(AJ59,N59)</f>
        <v>0</v>
      </c>
      <c r="BJ39" t="b">
        <f>AND(AK59,O59)</f>
        <v>1</v>
      </c>
      <c r="BK39" t="b">
        <f>AND(AL59,P59)</f>
        <v>0</v>
      </c>
      <c r="BL39" t="b">
        <f>AND(AM59,Q59)</f>
        <v>0</v>
      </c>
      <c r="BM39" t="b">
        <f>AND(AN59,R59)</f>
        <v>0</v>
      </c>
      <c r="BN39" t="b">
        <f>AND(AO59,S59)</f>
        <v>0</v>
      </c>
      <c r="BO39" t="b">
        <f>AND(AP59,T59)</f>
        <v>0</v>
      </c>
      <c r="BP39" t="b">
        <f>AND(AQ59,U59)</f>
        <v>0</v>
      </c>
    </row>
    <row r="40" spans="1:68" x14ac:dyDescent="0.25">
      <c r="A40" s="2">
        <v>2013</v>
      </c>
      <c r="B40" s="5">
        <f t="shared" ref="B40:U40" si="23">AVERAGE(B18)</f>
        <v>1.6865104218858097E-2</v>
      </c>
      <c r="C40" s="5">
        <f t="shared" si="23"/>
        <v>1.4543647435770217E-2</v>
      </c>
      <c r="D40" s="5">
        <f t="shared" si="23"/>
        <v>1.3909553232771137E-2</v>
      </c>
      <c r="E40" s="5">
        <f t="shared" si="23"/>
        <v>1.1443073477779212E-2</v>
      </c>
      <c r="F40" s="5">
        <f t="shared" si="23"/>
        <v>1.8141117140684889E-2</v>
      </c>
      <c r="G40" s="5">
        <f t="shared" si="23"/>
        <v>2.7710982864878275E-2</v>
      </c>
      <c r="H40" s="5">
        <f t="shared" si="23"/>
        <v>1.5448655440485915E-2</v>
      </c>
      <c r="I40" s="5">
        <f t="shared" si="23"/>
        <v>1.7538177638293427E-2</v>
      </c>
      <c r="J40" s="5">
        <f t="shared" si="23"/>
        <v>1.0814952749730624E-2</v>
      </c>
      <c r="K40" s="5">
        <f t="shared" si="23"/>
        <v>1.2833069533411975E-2</v>
      </c>
      <c r="L40" s="5">
        <f t="shared" si="23"/>
        <v>1.9388841614726982E-2</v>
      </c>
      <c r="M40" s="5">
        <f t="shared" si="23"/>
        <v>1.680501210797538E-2</v>
      </c>
      <c r="N40" s="5">
        <f t="shared" si="23"/>
        <v>1.1537250897085273E-2</v>
      </c>
      <c r="O40" s="5">
        <f t="shared" si="23"/>
        <v>1.2761982978654829E-2</v>
      </c>
      <c r="P40" s="5">
        <f t="shared" si="23"/>
        <v>1.3060347679219781E-2</v>
      </c>
      <c r="Q40" s="5">
        <f t="shared" si="23"/>
        <v>2.2567273111319563E-2</v>
      </c>
      <c r="R40" s="5">
        <f t="shared" si="23"/>
        <v>1.2126110431778688E-2</v>
      </c>
      <c r="S40" s="5">
        <f t="shared" si="23"/>
        <v>1.4888193045973106E-2</v>
      </c>
      <c r="T40" s="5">
        <f t="shared" si="23"/>
        <v>1.5463790961367536E-2</v>
      </c>
      <c r="U40" s="5">
        <f t="shared" si="23"/>
        <v>1.540660190540958E-2</v>
      </c>
      <c r="W40" s="2">
        <v>2015</v>
      </c>
      <c r="X40" s="5">
        <f t="shared" ref="X40:AQ40" si="24">AVERAGE(X16:X19)</f>
        <v>5.4520565061108722E-2</v>
      </c>
      <c r="Y40" s="5">
        <f t="shared" si="24"/>
        <v>3.703988989074903E-2</v>
      </c>
      <c r="Z40" s="5">
        <f t="shared" si="24"/>
        <v>4.2726647073480346E-2</v>
      </c>
      <c r="AA40" s="5">
        <f t="shared" si="24"/>
        <v>4.1060414220619242E-2</v>
      </c>
      <c r="AB40" s="5">
        <f t="shared" si="24"/>
        <v>5.0750879810444474E-2</v>
      </c>
      <c r="AC40" s="5">
        <f t="shared" si="24"/>
        <v>5.7911223831832684E-2</v>
      </c>
      <c r="AD40" s="5">
        <f t="shared" si="24"/>
        <v>4.5008130102302576E-2</v>
      </c>
      <c r="AE40" s="5">
        <f t="shared" si="24"/>
        <v>4.7833814544384248E-2</v>
      </c>
      <c r="AF40" s="5">
        <f t="shared" si="24"/>
        <v>4.4161122289815127E-2</v>
      </c>
      <c r="AG40" s="5">
        <f t="shared" si="24"/>
        <v>4.9278195906574541E-2</v>
      </c>
      <c r="AH40" s="5">
        <f t="shared" si="24"/>
        <v>4.5055091349745759E-2</v>
      </c>
      <c r="AI40" s="5">
        <f t="shared" si="24"/>
        <v>4.5843624950034356E-2</v>
      </c>
      <c r="AJ40" s="5">
        <f t="shared" si="24"/>
        <v>3.774749440092251E-2</v>
      </c>
      <c r="AK40" s="5">
        <f t="shared" si="24"/>
        <v>4.3158938752924328E-2</v>
      </c>
      <c r="AL40" s="5">
        <f t="shared" si="24"/>
        <v>4.6183550121808872E-2</v>
      </c>
      <c r="AM40" s="5">
        <f t="shared" si="24"/>
        <v>7.703770846191875E-2</v>
      </c>
      <c r="AN40" s="5">
        <f t="shared" si="24"/>
        <v>6.2668148982840871E-2</v>
      </c>
      <c r="AO40" s="5">
        <f t="shared" si="24"/>
        <v>2.971957616124881E-2</v>
      </c>
      <c r="AP40" s="5">
        <f t="shared" si="24"/>
        <v>4.4384847881482718E-2</v>
      </c>
      <c r="AQ40" s="5">
        <f t="shared" si="24"/>
        <v>2.7491960116983558E-2</v>
      </c>
      <c r="AV40" s="2">
        <v>2015</v>
      </c>
      <c r="AW40" t="b">
        <f>AND(X60,B60)</f>
        <v>0</v>
      </c>
      <c r="AX40" t="b">
        <f>AND(Y60,C60)</f>
        <v>0</v>
      </c>
      <c r="AY40" t="b">
        <f>AND(Z60,D60)</f>
        <v>0</v>
      </c>
      <c r="AZ40" t="b">
        <f>AND(AA60,E60)</f>
        <v>0</v>
      </c>
      <c r="BA40" t="b">
        <f>AND(AB60,F60)</f>
        <v>0</v>
      </c>
      <c r="BB40" t="b">
        <f>AND(AC60,G60)</f>
        <v>0</v>
      </c>
      <c r="BC40" t="b">
        <f>AND(AD60,H60)</f>
        <v>0</v>
      </c>
      <c r="BD40" t="b">
        <f>AND(AE60,I60)</f>
        <v>0</v>
      </c>
      <c r="BE40" t="b">
        <f>AND(AF60,J60)</f>
        <v>0</v>
      </c>
      <c r="BF40" t="b">
        <f>AND(AG60,K60)</f>
        <v>0</v>
      </c>
      <c r="BG40" t="b">
        <f>AND(AH60,L60)</f>
        <v>0</v>
      </c>
      <c r="BH40" t="b">
        <f>AND(AI60,M60)</f>
        <v>0</v>
      </c>
      <c r="BI40" t="b">
        <f>AND(AJ60,N60)</f>
        <v>0</v>
      </c>
      <c r="BJ40" t="b">
        <f>AND(AK60,O60)</f>
        <v>0</v>
      </c>
      <c r="BK40" t="b">
        <f>AND(AL60,P60)</f>
        <v>0</v>
      </c>
      <c r="BL40" t="b">
        <f>AND(AM60,Q60)</f>
        <v>0</v>
      </c>
      <c r="BM40" t="b">
        <f>AND(AN60,R60)</f>
        <v>0</v>
      </c>
      <c r="BN40" t="b">
        <f>AND(AO60,S60)</f>
        <v>0</v>
      </c>
      <c r="BO40" t="b">
        <f>AND(AP60,T60)</f>
        <v>0</v>
      </c>
      <c r="BP40" t="b">
        <f>AND(AQ60,U60)</f>
        <v>0</v>
      </c>
    </row>
    <row r="41" spans="1:68" x14ac:dyDescent="0.25">
      <c r="A41" s="2">
        <v>2014</v>
      </c>
      <c r="B41" s="5">
        <f t="shared" ref="B41:U41" si="25">AVERAGE(B19)</f>
        <v>2.1157112346730393E-2</v>
      </c>
      <c r="C41" s="5">
        <f t="shared" si="25"/>
        <v>1.8523819722314386E-2</v>
      </c>
      <c r="D41" s="5">
        <f t="shared" si="25"/>
        <v>1.6405242081404113E-2</v>
      </c>
      <c r="E41" s="5">
        <f t="shared" si="25"/>
        <v>1.7469016998067948E-2</v>
      </c>
      <c r="F41" s="5">
        <f t="shared" si="25"/>
        <v>1.1872668544180346E-2</v>
      </c>
      <c r="G41" s="5">
        <f t="shared" si="25"/>
        <v>2.7769713723672033E-2</v>
      </c>
      <c r="H41" s="5">
        <f t="shared" si="25"/>
        <v>1.0151779465058233E-2</v>
      </c>
      <c r="I41" s="5">
        <f t="shared" si="25"/>
        <v>2.6860827672356119E-2</v>
      </c>
      <c r="J41" s="5">
        <f t="shared" si="25"/>
        <v>1.3490756262705577E-2</v>
      </c>
      <c r="K41" s="5">
        <f t="shared" si="25"/>
        <v>2.0642913879131034E-2</v>
      </c>
      <c r="L41" s="5">
        <f t="shared" si="25"/>
        <v>1.3994082452329644E-2</v>
      </c>
      <c r="M41" s="5">
        <f t="shared" si="25"/>
        <v>1.3224542398970569E-2</v>
      </c>
      <c r="N41" s="5">
        <f t="shared" si="25"/>
        <v>1.2837073445984015E-2</v>
      </c>
      <c r="O41" s="5">
        <f t="shared" si="25"/>
        <v>1.6226487096722877E-2</v>
      </c>
      <c r="P41" s="5">
        <f t="shared" si="25"/>
        <v>1.8546618161702749E-2</v>
      </c>
      <c r="Q41" s="5">
        <f t="shared" si="25"/>
        <v>2.8450343041695792E-2</v>
      </c>
      <c r="R41" s="5">
        <f t="shared" si="25"/>
        <v>1.8596007309588665E-2</v>
      </c>
      <c r="S41" s="5">
        <f t="shared" si="25"/>
        <v>1.0331934026100458E-2</v>
      </c>
      <c r="T41" s="5">
        <f t="shared" si="25"/>
        <v>1.9486328861721705E-2</v>
      </c>
      <c r="U41" s="5">
        <f t="shared" si="25"/>
        <v>1.5528596375078339E-2</v>
      </c>
      <c r="W41" s="2">
        <v>2016</v>
      </c>
      <c r="X41" s="5">
        <f t="shared" ref="X41:AQ41" si="26">AVERAGE(X17:X20)</f>
        <v>6.0716418065624583E-2</v>
      </c>
      <c r="Y41" s="5">
        <f t="shared" si="26"/>
        <v>4.1426479108860804E-2</v>
      </c>
      <c r="Z41" s="5">
        <f t="shared" si="26"/>
        <v>4.0432147245144406E-2</v>
      </c>
      <c r="AA41" s="5">
        <f t="shared" si="26"/>
        <v>3.2019539005105901E-2</v>
      </c>
      <c r="AB41" s="5">
        <f t="shared" si="26"/>
        <v>4.8540204623693656E-2</v>
      </c>
      <c r="AC41" s="5">
        <f t="shared" si="26"/>
        <v>5.3638025352443268E-2</v>
      </c>
      <c r="AD41" s="5">
        <f t="shared" si="26"/>
        <v>3.7671895782674304E-2</v>
      </c>
      <c r="AE41" s="5">
        <f t="shared" si="26"/>
        <v>2.7721169554566209E-2</v>
      </c>
      <c r="AF41" s="5">
        <f t="shared" si="26"/>
        <v>4.2566981869416987E-2</v>
      </c>
      <c r="AG41" s="5">
        <f t="shared" si="26"/>
        <v>5.4168442937555891E-2</v>
      </c>
      <c r="AH41" s="5">
        <f t="shared" si="26"/>
        <v>4.2099754164265576E-2</v>
      </c>
      <c r="AI41" s="5">
        <f t="shared" si="26"/>
        <v>3.9918196897218539E-2</v>
      </c>
      <c r="AJ41" s="5">
        <f t="shared" si="26"/>
        <v>3.0638885173740919E-2</v>
      </c>
      <c r="AK41" s="5">
        <f t="shared" si="26"/>
        <v>4.191698954607901E-2</v>
      </c>
      <c r="AL41" s="5">
        <f t="shared" si="26"/>
        <v>4.4240798621931282E-2</v>
      </c>
      <c r="AM41" s="5">
        <f t="shared" si="26"/>
        <v>6.739020618297685E-2</v>
      </c>
      <c r="AN41" s="5">
        <f t="shared" si="26"/>
        <v>5.6937959994220307E-2</v>
      </c>
      <c r="AO41" s="5">
        <f t="shared" si="26"/>
        <v>2.2161513656789589E-2</v>
      </c>
      <c r="AP41" s="5">
        <f t="shared" si="26"/>
        <v>4.6726130609490706E-2</v>
      </c>
      <c r="AQ41" s="5">
        <f t="shared" si="26"/>
        <v>3.210258574012255E-2</v>
      </c>
      <c r="AV41" s="2">
        <v>2016</v>
      </c>
      <c r="AW41" t="b">
        <f>AND(X61,B61)</f>
        <v>0</v>
      </c>
      <c r="AX41" t="b">
        <f>AND(Y61,C61)</f>
        <v>0</v>
      </c>
      <c r="AY41" t="b">
        <f>AND(Z61,D61)</f>
        <v>0</v>
      </c>
      <c r="AZ41" t="b">
        <f>AND(AA61,E61)</f>
        <v>0</v>
      </c>
      <c r="BA41" t="b">
        <f>AND(AB61,F61)</f>
        <v>0</v>
      </c>
      <c r="BB41" t="b">
        <f>AND(AC61,G61)</f>
        <v>1</v>
      </c>
      <c r="BC41" t="b">
        <f>AND(AD61,H61)</f>
        <v>0</v>
      </c>
      <c r="BD41" t="b">
        <f>AND(AE61,I61)</f>
        <v>0</v>
      </c>
      <c r="BE41" t="b">
        <f>AND(AF61,J61)</f>
        <v>0</v>
      </c>
      <c r="BF41" t="b">
        <f>AND(AG61,K61)</f>
        <v>1</v>
      </c>
      <c r="BG41" t="b">
        <f>AND(AH61,L61)</f>
        <v>0</v>
      </c>
      <c r="BH41" t="b">
        <f>AND(AI61,M61)</f>
        <v>0</v>
      </c>
      <c r="BI41" t="b">
        <f>AND(AJ61,N61)</f>
        <v>0</v>
      </c>
      <c r="BJ41" t="b">
        <f>AND(AK61,O61)</f>
        <v>0</v>
      </c>
      <c r="BK41" t="b">
        <f>AND(AL61,P61)</f>
        <v>1</v>
      </c>
      <c r="BL41" t="b">
        <f>AND(AM61,Q61)</f>
        <v>1</v>
      </c>
      <c r="BM41" t="b">
        <f>AND(AN61,R61)</f>
        <v>0</v>
      </c>
      <c r="BN41" t="b">
        <f>AND(AO61,S61)</f>
        <v>0</v>
      </c>
      <c r="BO41" t="b">
        <f>AND(AP61,T61)</f>
        <v>0</v>
      </c>
      <c r="BP41" t="b">
        <f>AND(AQ61,U61)</f>
        <v>0</v>
      </c>
    </row>
    <row r="42" spans="1:68" x14ac:dyDescent="0.25">
      <c r="A42" s="2">
        <v>2015</v>
      </c>
      <c r="B42" s="5">
        <f t="shared" ref="B42:U42" si="27">AVERAGE(B20)</f>
        <v>3.6431245824987322E-3</v>
      </c>
      <c r="C42" s="5">
        <f t="shared" si="27"/>
        <v>1.7779566683785543E-3</v>
      </c>
      <c r="D42" s="5">
        <f t="shared" si="27"/>
        <v>6.3413359464302207E-3</v>
      </c>
      <c r="E42" s="5">
        <f t="shared" si="27"/>
        <v>-2.9562888708230825E-3</v>
      </c>
      <c r="F42" s="5">
        <f t="shared" si="27"/>
        <v>-4.9973029822806382E-3</v>
      </c>
      <c r="G42" s="5">
        <f t="shared" si="27"/>
        <v>1.1762225969645955E-2</v>
      </c>
      <c r="H42" s="5">
        <f t="shared" si="27"/>
        <v>-1.3251129686421673E-2</v>
      </c>
      <c r="I42" s="5">
        <f t="shared" si="27"/>
        <v>-1.5685705005714756E-3</v>
      </c>
      <c r="J42" s="5">
        <f t="shared" si="27"/>
        <v>9.0663819615571743E-3</v>
      </c>
      <c r="K42" s="5">
        <f t="shared" si="27"/>
        <v>1.011030356258521E-2</v>
      </c>
      <c r="L42" s="5">
        <f t="shared" si="27"/>
        <v>-6.2324093908530899E-3</v>
      </c>
      <c r="M42" s="5">
        <f t="shared" si="27"/>
        <v>1.2626671000435035E-3</v>
      </c>
      <c r="N42" s="5">
        <f t="shared" si="27"/>
        <v>-1.5703002960344352E-3</v>
      </c>
      <c r="O42" s="5">
        <f t="shared" si="27"/>
        <v>1.5333703637061575E-3</v>
      </c>
      <c r="P42" s="5">
        <f t="shared" si="27"/>
        <v>1.6183597654113775E-2</v>
      </c>
      <c r="Q42" s="5">
        <f t="shared" si="27"/>
        <v>2.5976557209274626E-2</v>
      </c>
      <c r="R42" s="5">
        <f t="shared" si="27"/>
        <v>1.3841151377988371E-2</v>
      </c>
      <c r="S42" s="5">
        <f t="shared" si="27"/>
        <v>-4.0664435533996363E-3</v>
      </c>
      <c r="T42" s="5">
        <f t="shared" si="27"/>
        <v>3.5149218155212207E-3</v>
      </c>
      <c r="U42" s="5">
        <f t="shared" si="27"/>
        <v>3.3276726643081092E-3</v>
      </c>
      <c r="W42" s="2">
        <v>2017</v>
      </c>
      <c r="X42" s="5">
        <f t="shared" ref="X42:AQ42" si="28">AVERAGE(X18:X21)</f>
        <v>6.2828412500293168E-2</v>
      </c>
      <c r="Y42" s="5">
        <f t="shared" si="28"/>
        <v>4.1054780634411439E-2</v>
      </c>
      <c r="Z42" s="5">
        <f t="shared" si="28"/>
        <v>4.3580018878827426E-2</v>
      </c>
      <c r="AA42" s="5">
        <f t="shared" si="28"/>
        <v>3.4320324346874924E-2</v>
      </c>
      <c r="AB42" s="5">
        <f t="shared" si="28"/>
        <v>4.9489045908547045E-2</v>
      </c>
      <c r="AC42" s="5">
        <f t="shared" si="28"/>
        <v>5.0788411331871994E-2</v>
      </c>
      <c r="AD42" s="5">
        <f t="shared" si="28"/>
        <v>3.2888896148818472E-2</v>
      </c>
      <c r="AE42" s="5">
        <f t="shared" si="28"/>
        <v>2.4519035063338905E-2</v>
      </c>
      <c r="AF42" s="5">
        <f t="shared" si="28"/>
        <v>4.6141405599051846E-2</v>
      </c>
      <c r="AG42" s="5">
        <f t="shared" si="28"/>
        <v>5.6117521350057133E-2</v>
      </c>
      <c r="AH42" s="5">
        <f t="shared" si="28"/>
        <v>3.9253518179625399E-2</v>
      </c>
      <c r="AI42" s="5">
        <f t="shared" si="28"/>
        <v>3.9934541291508627E-2</v>
      </c>
      <c r="AJ42" s="5">
        <f t="shared" si="28"/>
        <v>2.6299866464554768E-2</v>
      </c>
      <c r="AK42" s="5">
        <f t="shared" si="28"/>
        <v>4.8340948895597209E-2</v>
      </c>
      <c r="AL42" s="5">
        <f t="shared" si="28"/>
        <v>4.2133647598223758E-2</v>
      </c>
      <c r="AM42" s="5">
        <f t="shared" si="28"/>
        <v>7.9460028591149312E-2</v>
      </c>
      <c r="AN42" s="5">
        <f t="shared" si="28"/>
        <v>6.0562275046920772E-2</v>
      </c>
      <c r="AO42" s="5">
        <f t="shared" si="28"/>
        <v>1.9688308891485037E-2</v>
      </c>
      <c r="AP42" s="5">
        <f t="shared" si="28"/>
        <v>4.6128681107099945E-2</v>
      </c>
      <c r="AQ42" s="5">
        <f t="shared" si="28"/>
        <v>3.6070150440487267E-2</v>
      </c>
      <c r="AV42" s="2">
        <v>2017</v>
      </c>
      <c r="AW42" t="b">
        <f>AND(X62,B62)</f>
        <v>1</v>
      </c>
      <c r="AX42" t="b">
        <f>AND(Y62,C62)</f>
        <v>1</v>
      </c>
      <c r="AY42" t="b">
        <f>AND(Z62,D62)</f>
        <v>1</v>
      </c>
      <c r="AZ42" t="b">
        <f>AND(AA62,E62)</f>
        <v>1</v>
      </c>
      <c r="BA42" t="b">
        <f>AND(AB62,F62)</f>
        <v>0</v>
      </c>
      <c r="BB42" t="b">
        <f>AND(AC62,G62)</f>
        <v>1</v>
      </c>
      <c r="BC42" t="b">
        <f>AND(AD62,H62)</f>
        <v>1</v>
      </c>
      <c r="BD42" t="b">
        <f>AND(AE62,I62)</f>
        <v>0</v>
      </c>
      <c r="BE42" t="b">
        <f>AND(AF62,J62)</f>
        <v>0</v>
      </c>
      <c r="BF42" t="b">
        <f>AND(AG62,K62)</f>
        <v>1</v>
      </c>
      <c r="BG42" t="b">
        <f>AND(AH62,L62)</f>
        <v>1</v>
      </c>
      <c r="BH42" t="b">
        <f>AND(AI62,M62)</f>
        <v>1</v>
      </c>
      <c r="BI42" t="b">
        <f>AND(AJ62,N62)</f>
        <v>1</v>
      </c>
      <c r="BJ42" t="b">
        <f>AND(AK62,O62)</f>
        <v>0</v>
      </c>
      <c r="BK42" t="b">
        <f>AND(AL62,P62)</f>
        <v>0</v>
      </c>
      <c r="BL42" t="b">
        <f>AND(AM62,Q62)</f>
        <v>0</v>
      </c>
      <c r="BM42" t="b">
        <f>AND(AN62,R62)</f>
        <v>0</v>
      </c>
      <c r="BN42" t="b">
        <f>AND(AO62,S62)</f>
        <v>1</v>
      </c>
      <c r="BO42" t="b">
        <f>AND(AP62,T62)</f>
        <v>1</v>
      </c>
      <c r="BP42" t="b">
        <f>AND(AQ62,U62)</f>
        <v>0</v>
      </c>
    </row>
    <row r="43" spans="1:68" x14ac:dyDescent="0.25">
      <c r="A43" s="2">
        <v>2016</v>
      </c>
      <c r="B43" s="5">
        <f t="shared" ref="B43:U43" si="29">AVERAGE(B21)</f>
        <v>1.7478661564371393E-2</v>
      </c>
      <c r="C43" s="5">
        <f t="shared" si="29"/>
        <v>1.3487657442596095E-2</v>
      </c>
      <c r="D43" s="5">
        <f t="shared" si="29"/>
        <v>1.3784870333934579E-2</v>
      </c>
      <c r="E43" s="5">
        <f t="shared" si="29"/>
        <v>6.6262838813685608E-3</v>
      </c>
      <c r="F43" s="5">
        <f t="shared" si="29"/>
        <v>1.4024385100872082E-2</v>
      </c>
      <c r="G43" s="5">
        <f t="shared" si="29"/>
        <v>2.7721988416183972E-2</v>
      </c>
      <c r="H43" s="5">
        <f t="shared" si="29"/>
        <v>1.6712285784350214E-2</v>
      </c>
      <c r="I43" s="5">
        <f t="shared" si="29"/>
        <v>1.6490782193898039E-2</v>
      </c>
      <c r="J43" s="5">
        <f t="shared" si="29"/>
        <v>1.8860976602619282E-2</v>
      </c>
      <c r="K43" s="5">
        <f t="shared" si="29"/>
        <v>1.8366761458625105E-2</v>
      </c>
      <c r="L43" s="5">
        <f t="shared" si="29"/>
        <v>1.551826584029806E-2</v>
      </c>
      <c r="M43" s="5">
        <f t="shared" si="29"/>
        <v>1.0772066889734689E-2</v>
      </c>
      <c r="N43" s="5">
        <f t="shared" si="29"/>
        <v>7.4898043474098848E-3</v>
      </c>
      <c r="O43" s="5">
        <f t="shared" si="29"/>
        <v>1.6310078972652447E-2</v>
      </c>
      <c r="P43" s="5">
        <f t="shared" si="29"/>
        <v>1.9655873751095062E-2</v>
      </c>
      <c r="Q43" s="5">
        <f t="shared" si="29"/>
        <v>3.0893684870763452E-2</v>
      </c>
      <c r="R43" s="5">
        <f t="shared" si="29"/>
        <v>2.267819295628766E-2</v>
      </c>
      <c r="S43" s="5">
        <f t="shared" si="29"/>
        <v>7.992832440048123E-3</v>
      </c>
      <c r="T43" s="5">
        <f t="shared" si="29"/>
        <v>1.1725000177257642E-2</v>
      </c>
      <c r="U43" s="5">
        <f t="shared" si="29"/>
        <v>1.1006682486138963E-2</v>
      </c>
      <c r="W43" s="2">
        <v>2018</v>
      </c>
      <c r="X43" s="5">
        <f t="shared" ref="X43:AQ43" si="30">AVERAGE(X19:X22)</f>
        <v>6.0892509182165933E-2</v>
      </c>
      <c r="Y43" s="5">
        <f t="shared" si="30"/>
        <v>4.0698342086726721E-2</v>
      </c>
      <c r="Z43" s="5">
        <f t="shared" si="30"/>
        <v>5.0330028114538891E-2</v>
      </c>
      <c r="AA43" s="5">
        <f t="shared" si="30"/>
        <v>3.6038773390008064E-2</v>
      </c>
      <c r="AB43" s="5">
        <f t="shared" si="30"/>
        <v>5.2199640842350029E-2</v>
      </c>
      <c r="AC43" s="5">
        <f t="shared" si="30"/>
        <v>5.237906348375726E-2</v>
      </c>
      <c r="AD43" s="5">
        <f t="shared" si="30"/>
        <v>3.3515653838372676E-2</v>
      </c>
      <c r="AE43" s="5">
        <f t="shared" si="30"/>
        <v>3.4857414105337603E-2</v>
      </c>
      <c r="AF43" s="5">
        <f t="shared" si="30"/>
        <v>4.8313553713612234E-2</v>
      </c>
      <c r="AG43" s="5">
        <f t="shared" si="30"/>
        <v>5.6965611401005832E-2</v>
      </c>
      <c r="AH43" s="5">
        <f t="shared" si="30"/>
        <v>3.9563907589398609E-2</v>
      </c>
      <c r="AI43" s="5">
        <f t="shared" si="30"/>
        <v>4.3999498519811442E-2</v>
      </c>
      <c r="AJ43" s="5">
        <f t="shared" si="30"/>
        <v>2.4907188357402524E-2</v>
      </c>
      <c r="AK43" s="5">
        <f t="shared" si="30"/>
        <v>5.5033388961242838E-2</v>
      </c>
      <c r="AL43" s="5">
        <f t="shared" si="30"/>
        <v>4.2126578456707392E-2</v>
      </c>
      <c r="AM43" s="5">
        <f t="shared" si="30"/>
        <v>8.0668685681181559E-2</v>
      </c>
      <c r="AN43" s="5">
        <f t="shared" si="30"/>
        <v>6.8331740668538588E-2</v>
      </c>
      <c r="AO43" s="5">
        <f t="shared" si="30"/>
        <v>2.1701015251605303E-2</v>
      </c>
      <c r="AP43" s="5">
        <f t="shared" si="30"/>
        <v>4.9783685105932764E-2</v>
      </c>
      <c r="AQ43" s="5">
        <f t="shared" si="30"/>
        <v>3.9208481911838108E-2</v>
      </c>
      <c r="AV43" s="2">
        <v>2018</v>
      </c>
      <c r="AW43" t="b">
        <f>AND(X63,B63)</f>
        <v>1</v>
      </c>
      <c r="AX43" t="b">
        <f>AND(Y63,C63)</f>
        <v>1</v>
      </c>
      <c r="AY43" t="b">
        <f>AND(Z63,D63)</f>
        <v>0</v>
      </c>
      <c r="AZ43" t="b">
        <f>AND(AA63,E63)</f>
        <v>0</v>
      </c>
      <c r="BA43" t="b">
        <f>AND(AB63,F63)</f>
        <v>0</v>
      </c>
      <c r="BB43" t="b">
        <f>AND(AC63,G63)</f>
        <v>0</v>
      </c>
      <c r="BC43" t="b">
        <f>AND(AD63,H63)</f>
        <v>0</v>
      </c>
      <c r="BD43" t="b">
        <f>AND(AE63,I63)</f>
        <v>0</v>
      </c>
      <c r="BE43" t="b">
        <f>AND(AF63,J63)</f>
        <v>0</v>
      </c>
      <c r="BF43" t="b">
        <f>AND(AG63,K63)</f>
        <v>0</v>
      </c>
      <c r="BG43" t="b">
        <f>AND(AH63,L63)</f>
        <v>0</v>
      </c>
      <c r="BH43" t="b">
        <f>AND(AI63,M63)</f>
        <v>0</v>
      </c>
      <c r="BI43" t="b">
        <f>AND(AJ63,N63)</f>
        <v>0</v>
      </c>
      <c r="BJ43" t="b">
        <f>AND(AK63,O63)</f>
        <v>0</v>
      </c>
      <c r="BK43" t="b">
        <f>AND(AL63,P63)</f>
        <v>0</v>
      </c>
      <c r="BL43" t="b">
        <f>AND(AM63,Q63)</f>
        <v>0</v>
      </c>
      <c r="BM43" t="b">
        <f>AND(AN63,R63)</f>
        <v>0</v>
      </c>
      <c r="BN43" t="b">
        <f>AND(AO63,S63)</f>
        <v>0</v>
      </c>
      <c r="BO43" t="b">
        <f>AND(AP63,T63)</f>
        <v>0</v>
      </c>
      <c r="BP43" t="b">
        <f>AND(AQ63,U63)</f>
        <v>0</v>
      </c>
    </row>
    <row r="44" spans="1:68" x14ac:dyDescent="0.25">
      <c r="A44" s="2">
        <v>2017</v>
      </c>
      <c r="B44" s="5">
        <f t="shared" ref="B44:U44" si="31">AVERAGE(B22)</f>
        <v>3.3128991984099652E-2</v>
      </c>
      <c r="C44" s="5">
        <f t="shared" si="31"/>
        <v>2.004612011775157E-2</v>
      </c>
      <c r="D44" s="5">
        <f t="shared" si="31"/>
        <v>2.550695015406371E-2</v>
      </c>
      <c r="E44" s="5">
        <f t="shared" si="31"/>
        <v>1.8794376115027506E-2</v>
      </c>
      <c r="F44" s="5">
        <f t="shared" si="31"/>
        <v>2.5484575185243712E-2</v>
      </c>
      <c r="G44" s="5">
        <f t="shared" si="31"/>
        <v>3.386270844905391E-2</v>
      </c>
      <c r="H44" s="5">
        <f t="shared" si="31"/>
        <v>2.0573187814141029E-2</v>
      </c>
      <c r="I44" s="5">
        <f t="shared" si="31"/>
        <v>1.991825292357895E-2</v>
      </c>
      <c r="J44" s="5">
        <f t="shared" si="31"/>
        <v>2.7940927189428894E-2</v>
      </c>
      <c r="K44" s="5">
        <f t="shared" si="31"/>
        <v>2.5830848103742889E-2</v>
      </c>
      <c r="L44" s="5">
        <f t="shared" si="31"/>
        <v>2.1755749642315633E-2</v>
      </c>
      <c r="M44" s="5">
        <f t="shared" si="31"/>
        <v>1.9575500280188032E-2</v>
      </c>
      <c r="N44" s="5">
        <f t="shared" si="31"/>
        <v>1.1959213786897993E-2</v>
      </c>
      <c r="O44" s="5">
        <f t="shared" si="31"/>
        <v>2.4725802608622234E-2</v>
      </c>
      <c r="P44" s="5">
        <f t="shared" si="31"/>
        <v>3.0138462210444986E-2</v>
      </c>
      <c r="Q44" s="5">
        <f t="shared" si="31"/>
        <v>3.2200433770100644E-2</v>
      </c>
      <c r="R44" s="5">
        <f t="shared" si="31"/>
        <v>3.077392192351935E-2</v>
      </c>
      <c r="S44" s="5">
        <f t="shared" si="31"/>
        <v>1.6612047070105388E-2</v>
      </c>
      <c r="T44" s="5">
        <f t="shared" si="31"/>
        <v>2.5343748977980418E-2</v>
      </c>
      <c r="U44" s="5">
        <f t="shared" si="31"/>
        <v>1.0825019635808076E-2</v>
      </c>
      <c r="W44" s="2">
        <v>2019</v>
      </c>
      <c r="X44" s="5">
        <f t="shared" ref="X44:AQ44" si="32">AVERAGE(X20:X23)</f>
        <v>5.9963763507603046E-2</v>
      </c>
      <c r="Y44" s="5">
        <f t="shared" si="32"/>
        <v>3.7615447520380429E-2</v>
      </c>
      <c r="Z44" s="5">
        <f t="shared" si="32"/>
        <v>4.8565655901186229E-2</v>
      </c>
      <c r="AA44" s="5">
        <f t="shared" si="32"/>
        <v>3.1880621096346172E-2</v>
      </c>
      <c r="AB44" s="5">
        <f t="shared" si="32"/>
        <v>5.4019354127252187E-2</v>
      </c>
      <c r="AC44" s="5">
        <f t="shared" si="32"/>
        <v>5.3421066738353278E-2</v>
      </c>
      <c r="AD44" s="5">
        <f t="shared" si="32"/>
        <v>2.5644101533674295E-2</v>
      </c>
      <c r="AE44" s="5">
        <f t="shared" si="32"/>
        <v>2.5500625383819257E-2</v>
      </c>
      <c r="AF44" s="5">
        <f t="shared" si="32"/>
        <v>4.5876613264159247E-2</v>
      </c>
      <c r="AG44" s="5">
        <f t="shared" si="32"/>
        <v>5.1327894305683866E-2</v>
      </c>
      <c r="AH44" s="5">
        <f t="shared" si="32"/>
        <v>3.6341870612132267E-2</v>
      </c>
      <c r="AI44" s="5">
        <f t="shared" si="32"/>
        <v>4.4978661177034376E-2</v>
      </c>
      <c r="AJ44" s="5">
        <f t="shared" si="32"/>
        <v>2.5407922721882348E-2</v>
      </c>
      <c r="AK44" s="5">
        <f t="shared" si="32"/>
        <v>5.9290301938132638E-2</v>
      </c>
      <c r="AL44" s="5">
        <f t="shared" si="32"/>
        <v>4.0262269138210967E-2</v>
      </c>
      <c r="AM44" s="5">
        <f t="shared" si="32"/>
        <v>7.6535552311561172E-2</v>
      </c>
      <c r="AN44" s="5">
        <f t="shared" si="32"/>
        <v>6.9567968933250068E-2</v>
      </c>
      <c r="AO44" s="5">
        <f t="shared" si="32"/>
        <v>2.3466909296884591E-2</v>
      </c>
      <c r="AP44" s="5">
        <f t="shared" si="32"/>
        <v>4.8794552161533791E-2</v>
      </c>
      <c r="AQ44" s="5">
        <f t="shared" si="32"/>
        <v>3.7655515626513827E-2</v>
      </c>
      <c r="AV44" s="2">
        <v>2019</v>
      </c>
      <c r="AW44" t="b">
        <f>AND(X64,B64)</f>
        <v>0</v>
      </c>
      <c r="AX44" t="b">
        <f>AND(Y64,C64)</f>
        <v>1</v>
      </c>
      <c r="AY44" t="b">
        <f>AND(Z64,D64)</f>
        <v>0</v>
      </c>
      <c r="AZ44" t="b">
        <f>AND(AA64,E64)</f>
        <v>1</v>
      </c>
      <c r="BA44" t="b">
        <f>AND(AB64,F64)</f>
        <v>0</v>
      </c>
      <c r="BB44" t="b">
        <f>AND(AC64,G64)</f>
        <v>0</v>
      </c>
      <c r="BC44" t="b">
        <f>AND(AD64,H64)</f>
        <v>1</v>
      </c>
      <c r="BD44" t="b">
        <f>AND(AE64,I64)</f>
        <v>1</v>
      </c>
      <c r="BE44" t="b">
        <f>AND(AF64,J64)</f>
        <v>0</v>
      </c>
      <c r="BF44" t="b">
        <f>AND(AG64,K64)</f>
        <v>1</v>
      </c>
      <c r="BG44" t="b">
        <f>AND(AH64,L64)</f>
        <v>1</v>
      </c>
      <c r="BH44" t="b">
        <f>AND(AI64,M64)</f>
        <v>0</v>
      </c>
      <c r="BI44" t="b">
        <f>AND(AJ64,N64)</f>
        <v>0</v>
      </c>
      <c r="BJ44" t="b">
        <f>AND(AK64,O64)</f>
        <v>0</v>
      </c>
      <c r="BK44" t="b">
        <f>AND(AL64,P64)</f>
        <v>0</v>
      </c>
      <c r="BL44" t="b">
        <f>AND(AM64,Q64)</f>
        <v>1</v>
      </c>
      <c r="BM44" t="b">
        <f>AND(AN64,R64)</f>
        <v>1</v>
      </c>
      <c r="BN44" t="b">
        <f>AND(AO64,S64)</f>
        <v>0</v>
      </c>
      <c r="BO44" t="b">
        <f>AND(AP64,T64)</f>
        <v>0</v>
      </c>
      <c r="BP44" t="b">
        <f>AND(AQ64,U64)</f>
        <v>1</v>
      </c>
    </row>
    <row r="45" spans="1:68" x14ac:dyDescent="0.25">
      <c r="A45" s="2">
        <v>2018</v>
      </c>
      <c r="B45" s="5">
        <f t="shared" ref="B45:U45" si="33">AVERAGE(B23)</f>
        <v>2.3200105195155616E-2</v>
      </c>
      <c r="C45" s="5">
        <f t="shared" si="33"/>
        <v>1.9804663396251056E-2</v>
      </c>
      <c r="D45" s="5">
        <f t="shared" si="33"/>
        <v>3.2256110734385939E-2</v>
      </c>
      <c r="E45" s="5">
        <f t="shared" si="33"/>
        <v>1.7528758593330234E-2</v>
      </c>
      <c r="F45" s="5">
        <f t="shared" si="33"/>
        <v>2.9428182301502306E-2</v>
      </c>
      <c r="G45" s="5">
        <f t="shared" si="33"/>
        <v>2.7306417772897596E-2</v>
      </c>
      <c r="H45" s="5">
        <f t="shared" si="33"/>
        <v>2.3332880718994812E-2</v>
      </c>
      <c r="I45" s="5">
        <f t="shared" si="33"/>
        <v>2.4438923058123931E-2</v>
      </c>
      <c r="J45" s="5">
        <f t="shared" si="33"/>
        <v>3.806248969352323E-2</v>
      </c>
      <c r="K45" s="5">
        <f t="shared" si="33"/>
        <v>3.4673224594308966E-2</v>
      </c>
      <c r="L45" s="5">
        <f t="shared" si="33"/>
        <v>2.3950944453036461E-2</v>
      </c>
      <c r="M45" s="5">
        <f t="shared" si="33"/>
        <v>1.9067761762376206E-2</v>
      </c>
      <c r="N45" s="5">
        <f t="shared" si="33"/>
        <v>1.3491298565153582E-2</v>
      </c>
      <c r="O45" s="5">
        <f t="shared" si="33"/>
        <v>4.1635414479013436E-2</v>
      </c>
      <c r="P45" s="5">
        <f t="shared" si="33"/>
        <v>3.3691150905262056E-2</v>
      </c>
      <c r="Q45" s="5">
        <f t="shared" si="33"/>
        <v>3.9717476924418793E-2</v>
      </c>
      <c r="R45" s="5">
        <f t="shared" si="33"/>
        <v>3.1547741590151189E-2</v>
      </c>
      <c r="S45" s="5">
        <f t="shared" si="33"/>
        <v>1.8262757678634077E-2</v>
      </c>
      <c r="T45" s="5">
        <f t="shared" si="33"/>
        <v>2.1876274426266055E-2</v>
      </c>
      <c r="U45" s="5">
        <f t="shared" si="33"/>
        <v>2.0544201041494559E-2</v>
      </c>
      <c r="W45" s="2">
        <v>2020</v>
      </c>
      <c r="X45" s="5">
        <f t="shared" ref="X45:AQ45" si="34">AVERAGE(X21:X24)</f>
        <v>3.6282118316002983E-2</v>
      </c>
      <c r="Y45" s="5">
        <f t="shared" si="34"/>
        <v>1.7655792751682567E-2</v>
      </c>
      <c r="Z45" s="5">
        <f t="shared" si="34"/>
        <v>3.5649887432278697E-2</v>
      </c>
      <c r="AA45" s="5">
        <f t="shared" si="34"/>
        <v>1.7738062052693421E-2</v>
      </c>
      <c r="AB45" s="5">
        <f t="shared" si="34"/>
        <v>4.0694347372722976E-2</v>
      </c>
      <c r="AC45" s="5">
        <f t="shared" si="34"/>
        <v>4.0437173721864422E-2</v>
      </c>
      <c r="AD45" s="5">
        <f t="shared" si="34"/>
        <v>6.3542542121175181E-3</v>
      </c>
      <c r="AE45" s="5">
        <f t="shared" si="34"/>
        <v>1.95444965628883E-2</v>
      </c>
      <c r="AF45" s="5">
        <f t="shared" si="34"/>
        <v>2.6456812030560745E-2</v>
      </c>
      <c r="AG45" s="5">
        <f t="shared" si="34"/>
        <v>3.2082696759895751E-2</v>
      </c>
      <c r="AH45" s="5">
        <f t="shared" si="34"/>
        <v>2.2275524353843786E-2</v>
      </c>
      <c r="AI45" s="5">
        <f t="shared" si="34"/>
        <v>2.5793742465686265E-2</v>
      </c>
      <c r="AJ45" s="5">
        <f t="shared" si="34"/>
        <v>1.4598218250385729E-2</v>
      </c>
      <c r="AK45" s="5">
        <f t="shared" si="34"/>
        <v>5.0723201791517285E-2</v>
      </c>
      <c r="AL45" s="5">
        <f t="shared" si="34"/>
        <v>3.241138117027792E-2</v>
      </c>
      <c r="AM45" s="5">
        <f t="shared" si="34"/>
        <v>5.726837758287482E-2</v>
      </c>
      <c r="AN45" s="5">
        <f t="shared" si="34"/>
        <v>6.1861453590668178E-2</v>
      </c>
      <c r="AO45" s="5">
        <f t="shared" si="34"/>
        <v>1.6553236160334703E-2</v>
      </c>
      <c r="AP45" s="5">
        <f t="shared" si="34"/>
        <v>3.8597848014530679E-2</v>
      </c>
      <c r="AQ45" s="5">
        <f t="shared" si="34"/>
        <v>2.5057964480688446E-2</v>
      </c>
      <c r="AV45" s="2">
        <v>2020</v>
      </c>
      <c r="AW45" t="b">
        <f>AND(X65,B65)</f>
        <v>0</v>
      </c>
      <c r="AX45" t="b">
        <f>AND(Y65,C65)</f>
        <v>0</v>
      </c>
      <c r="AY45" t="b">
        <f>AND(Z65,D65)</f>
        <v>0</v>
      </c>
      <c r="AZ45" t="b">
        <f>AND(AA65,E65)</f>
        <v>1</v>
      </c>
      <c r="BA45" t="b">
        <f>AND(AB65,F65)</f>
        <v>0</v>
      </c>
      <c r="BB45" t="b">
        <f>AND(AC65,G65)</f>
        <v>0</v>
      </c>
      <c r="BC45" t="b">
        <f>AND(AD65,H65)</f>
        <v>0</v>
      </c>
      <c r="BD45" t="b">
        <f>AND(AE65,I65)</f>
        <v>0</v>
      </c>
      <c r="BE45" t="b">
        <f>AND(AF65,J65)</f>
        <v>0</v>
      </c>
      <c r="BF45" t="b">
        <f>AND(AG65,K65)</f>
        <v>0</v>
      </c>
      <c r="BG45" t="b">
        <f>AND(AH65,L65)</f>
        <v>0</v>
      </c>
      <c r="BH45" t="b">
        <f>AND(AI65,M65)</f>
        <v>1</v>
      </c>
      <c r="BI45" t="b">
        <f>AND(AJ65,N65)</f>
        <v>1</v>
      </c>
      <c r="BJ45" t="b">
        <f>AND(AK65,O65)</f>
        <v>1</v>
      </c>
      <c r="BK45" t="b">
        <f>AND(AL65,P65)</f>
        <v>0</v>
      </c>
      <c r="BL45" t="b">
        <f>AND(AM65,Q65)</f>
        <v>0</v>
      </c>
      <c r="BM45" t="b">
        <f>AND(AN65,R65)</f>
        <v>0</v>
      </c>
      <c r="BN45" t="b">
        <f>AND(AO65,S65)</f>
        <v>0</v>
      </c>
      <c r="BO45" t="b">
        <f>AND(AP65,T65)</f>
        <v>1</v>
      </c>
      <c r="BP45" t="b">
        <f>AND(AQ65,U65)</f>
        <v>0</v>
      </c>
    </row>
    <row r="46" spans="1:68" x14ac:dyDescent="0.25">
      <c r="A46" s="2">
        <v>2019</v>
      </c>
      <c r="B46" s="5">
        <f t="shared" ref="B46:U46" si="35">AVERAGE(B24)</f>
        <v>2.2364656843844831E-2</v>
      </c>
      <c r="C46" s="5">
        <f t="shared" si="35"/>
        <v>1.3839325314823946E-2</v>
      </c>
      <c r="D46" s="5">
        <f t="shared" si="35"/>
        <v>2.0078212662225849E-2</v>
      </c>
      <c r="E46" s="5">
        <f t="shared" si="35"/>
        <v>1.4616429591847249E-2</v>
      </c>
      <c r="F46" s="5">
        <f t="shared" si="35"/>
        <v>2.0995546030324004E-2</v>
      </c>
      <c r="G46" s="5">
        <f t="shared" si="35"/>
        <v>1.9243542858015394E-2</v>
      </c>
      <c r="H46" s="5">
        <f t="shared" si="35"/>
        <v>1.4325315851947127E-2</v>
      </c>
      <c r="I46" s="5">
        <f t="shared" si="35"/>
        <v>1.1380152766181125E-2</v>
      </c>
      <c r="J46" s="5">
        <f t="shared" si="35"/>
        <v>3.0651593098892815E-2</v>
      </c>
      <c r="K46" s="5">
        <f t="shared" si="35"/>
        <v>1.6755012762496996E-2</v>
      </c>
      <c r="L46" s="5">
        <f t="shared" si="35"/>
        <v>2.0970000285750443E-2</v>
      </c>
      <c r="M46" s="5">
        <f t="shared" si="35"/>
        <v>1.6531422310169845E-2</v>
      </c>
      <c r="N46" s="5">
        <f t="shared" si="35"/>
        <v>2.0128702990450595E-2</v>
      </c>
      <c r="O46" s="5">
        <f t="shared" si="35"/>
        <v>2.9126912691269036E-2</v>
      </c>
      <c r="P46" s="5">
        <f t="shared" si="35"/>
        <v>2.353809815174986E-2</v>
      </c>
      <c r="Q46" s="5">
        <f t="shared" si="35"/>
        <v>3.1549017039912773E-2</v>
      </c>
      <c r="R46" s="5">
        <f t="shared" si="35"/>
        <v>2.4950597436346617E-2</v>
      </c>
      <c r="S46" s="5">
        <f t="shared" si="35"/>
        <v>1.0205307808775668E-2</v>
      </c>
      <c r="T46" s="5">
        <f t="shared" si="35"/>
        <v>1.7265481299816126E-2</v>
      </c>
      <c r="U46" s="5">
        <f t="shared" si="35"/>
        <v>1.2764258800019392E-2</v>
      </c>
      <c r="W46" s="2"/>
    </row>
    <row r="47" spans="1:68" x14ac:dyDescent="0.25">
      <c r="AV47" s="2"/>
    </row>
    <row r="48" spans="1:68" x14ac:dyDescent="0.25">
      <c r="A48" s="2">
        <v>2003</v>
      </c>
      <c r="W48" s="2">
        <v>2003</v>
      </c>
      <c r="AV48" s="2"/>
    </row>
    <row r="49" spans="1:68" x14ac:dyDescent="0.25">
      <c r="A49" s="2">
        <v>2004</v>
      </c>
      <c r="W49" s="2">
        <v>2004</v>
      </c>
      <c r="AT49" t="b">
        <f>AT50=AU51+AU54</f>
        <v>0</v>
      </c>
      <c r="AU49" t="b">
        <f>AU50=AU53+AU52</f>
        <v>1</v>
      </c>
      <c r="AV49" s="2">
        <v>2005</v>
      </c>
      <c r="AW49" t="str">
        <f>IF(AW30=TRUE,IF(OR(AW10&gt;0,AW10&gt;0),"True_Positive","False_Positive"),IF(AW30=FALSE,IF(AW10&gt;0,"False Negative","True Negative")))</f>
        <v>True Negative</v>
      </c>
      <c r="AX49" t="str">
        <f t="shared" ref="AX49:BT49" si="36">IF(AX30=TRUE,IF(OR(AX10&gt;0,AX10&gt;0),"True_Positive","False_Positive"),IF(AX30=FALSE,IF(AX10&gt;0,"False Negative","True Negative")))</f>
        <v>True Negative</v>
      </c>
      <c r="AY49" t="str">
        <f t="shared" si="36"/>
        <v>True Negative</v>
      </c>
      <c r="AZ49" t="str">
        <f t="shared" si="36"/>
        <v>True Negative</v>
      </c>
      <c r="BA49" t="str">
        <f t="shared" si="36"/>
        <v>True Negative</v>
      </c>
      <c r="BB49" t="str">
        <f t="shared" si="36"/>
        <v>True Negative</v>
      </c>
      <c r="BC49" t="str">
        <f t="shared" si="36"/>
        <v>False Negative</v>
      </c>
      <c r="BD49" t="str">
        <f t="shared" si="36"/>
        <v>True Negative</v>
      </c>
      <c r="BE49" t="str">
        <f t="shared" si="36"/>
        <v>True Negative</v>
      </c>
      <c r="BF49" t="str">
        <f t="shared" si="36"/>
        <v>True Negative</v>
      </c>
      <c r="BG49" t="str">
        <f t="shared" si="36"/>
        <v>True Negative</v>
      </c>
      <c r="BH49" t="str">
        <f t="shared" si="36"/>
        <v>True Negative</v>
      </c>
      <c r="BI49" t="str">
        <f t="shared" si="36"/>
        <v>False_Positive</v>
      </c>
      <c r="BJ49" t="e">
        <f t="shared" si="36"/>
        <v>#NULL!</v>
      </c>
      <c r="BK49" t="str">
        <f t="shared" si="36"/>
        <v>True Negative</v>
      </c>
      <c r="BL49" t="str">
        <f t="shared" si="36"/>
        <v>True Negative</v>
      </c>
      <c r="BM49" t="str">
        <f t="shared" si="36"/>
        <v>True Negative</v>
      </c>
      <c r="BN49" t="str">
        <f t="shared" si="36"/>
        <v>False Negative</v>
      </c>
      <c r="BO49" t="str">
        <f t="shared" si="36"/>
        <v>True Negative</v>
      </c>
      <c r="BP49" t="str">
        <f t="shared" si="36"/>
        <v>True Negative</v>
      </c>
    </row>
    <row r="50" spans="1:68" x14ac:dyDescent="0.25">
      <c r="A50" s="2">
        <v>2005</v>
      </c>
      <c r="B50" t="b">
        <f t="shared" ref="B50:U50" si="37">B10&gt;B28</f>
        <v>0</v>
      </c>
      <c r="C50" t="b">
        <f t="shared" si="37"/>
        <v>1</v>
      </c>
      <c r="D50" t="b">
        <f t="shared" si="37"/>
        <v>0</v>
      </c>
      <c r="E50" t="b">
        <f t="shared" si="37"/>
        <v>1</v>
      </c>
      <c r="F50" t="b">
        <f t="shared" si="37"/>
        <v>0</v>
      </c>
      <c r="G50" t="b">
        <f t="shared" si="37"/>
        <v>0</v>
      </c>
      <c r="H50" t="b">
        <f t="shared" si="37"/>
        <v>1</v>
      </c>
      <c r="I50" t="b">
        <f t="shared" si="37"/>
        <v>1</v>
      </c>
      <c r="J50" t="b">
        <f t="shared" si="37"/>
        <v>1</v>
      </c>
      <c r="K50" t="b">
        <f t="shared" si="37"/>
        <v>1</v>
      </c>
      <c r="L50" t="b">
        <f t="shared" si="37"/>
        <v>0</v>
      </c>
      <c r="M50" t="b">
        <f t="shared" si="37"/>
        <v>1</v>
      </c>
      <c r="N50" t="b">
        <f t="shared" si="37"/>
        <v>1</v>
      </c>
      <c r="O50" t="e">
        <f t="shared" si="37"/>
        <v>#NULL!</v>
      </c>
      <c r="P50" t="b">
        <f t="shared" si="37"/>
        <v>0</v>
      </c>
      <c r="Q50" t="b">
        <f t="shared" si="37"/>
        <v>0</v>
      </c>
      <c r="R50" t="b">
        <f t="shared" si="37"/>
        <v>0</v>
      </c>
      <c r="S50" t="b">
        <f t="shared" si="37"/>
        <v>1</v>
      </c>
      <c r="T50" t="b">
        <f t="shared" si="37"/>
        <v>1</v>
      </c>
      <c r="U50" t="b">
        <f t="shared" si="37"/>
        <v>1</v>
      </c>
      <c r="W50" s="2">
        <v>2005</v>
      </c>
      <c r="X50" t="b">
        <f t="shared" ref="X50:AQ50" si="38">X9&lt;X30</f>
        <v>0</v>
      </c>
      <c r="Y50" t="b">
        <f t="shared" si="38"/>
        <v>0</v>
      </c>
      <c r="Z50" t="b">
        <f t="shared" si="38"/>
        <v>0</v>
      </c>
      <c r="AA50" t="b">
        <f t="shared" si="38"/>
        <v>0</v>
      </c>
      <c r="AB50" t="b">
        <f t="shared" si="38"/>
        <v>0</v>
      </c>
      <c r="AC50" t="b">
        <f t="shared" si="38"/>
        <v>0</v>
      </c>
      <c r="AD50" t="b">
        <f t="shared" si="38"/>
        <v>0</v>
      </c>
      <c r="AE50" t="b">
        <f t="shared" si="38"/>
        <v>0</v>
      </c>
      <c r="AF50" t="b">
        <f t="shared" si="38"/>
        <v>0</v>
      </c>
      <c r="AG50" t="b">
        <f t="shared" si="38"/>
        <v>0</v>
      </c>
      <c r="AH50" t="b">
        <f t="shared" si="38"/>
        <v>0</v>
      </c>
      <c r="AI50" t="b">
        <f t="shared" si="38"/>
        <v>0</v>
      </c>
      <c r="AJ50" t="b">
        <f t="shared" si="38"/>
        <v>1</v>
      </c>
      <c r="AK50" t="b">
        <f t="shared" si="38"/>
        <v>0</v>
      </c>
      <c r="AL50" t="b">
        <f t="shared" si="38"/>
        <v>0</v>
      </c>
      <c r="AM50" t="b">
        <f t="shared" si="38"/>
        <v>0</v>
      </c>
      <c r="AN50" t="b">
        <f t="shared" si="38"/>
        <v>0</v>
      </c>
      <c r="AO50" t="b">
        <f t="shared" si="38"/>
        <v>0</v>
      </c>
      <c r="AP50" t="b">
        <f t="shared" si="38"/>
        <v>0</v>
      </c>
      <c r="AQ50" t="b">
        <f t="shared" si="38"/>
        <v>0</v>
      </c>
      <c r="AT50">
        <f>COUNTIF(AW10:BT25,"&lt;0")</f>
        <v>223</v>
      </c>
      <c r="AU50">
        <f>COUNTIF(AW10:BT25,"&gt;0")</f>
        <v>97</v>
      </c>
      <c r="AV50" s="2">
        <v>2006</v>
      </c>
      <c r="AW50" t="str">
        <f t="shared" ref="AW50:BT50" si="39">IF(AW31=TRUE,IF(OR(AW11&gt;0,AW11&gt;0),"True_Positive","False_Positive"),IF(AW31=FALSE,IF(AW11&gt;0,"False Negative","True Negative")))</f>
        <v>False_Positive</v>
      </c>
      <c r="AX50" t="str">
        <f t="shared" si="39"/>
        <v>True_Positive</v>
      </c>
      <c r="AY50" t="str">
        <f t="shared" si="39"/>
        <v>True Negative</v>
      </c>
      <c r="AZ50" t="str">
        <f t="shared" si="39"/>
        <v>True Negative</v>
      </c>
      <c r="BA50" t="str">
        <f t="shared" si="39"/>
        <v>False Negative</v>
      </c>
      <c r="BB50" t="str">
        <f t="shared" si="39"/>
        <v>True Negative</v>
      </c>
      <c r="BC50" t="str">
        <f t="shared" si="39"/>
        <v>True_Positive</v>
      </c>
      <c r="BD50" t="str">
        <f t="shared" si="39"/>
        <v>True Negative</v>
      </c>
      <c r="BE50" t="str">
        <f t="shared" si="39"/>
        <v>True Negative</v>
      </c>
      <c r="BF50" t="str">
        <f t="shared" si="39"/>
        <v>True_Positive</v>
      </c>
      <c r="BG50" t="str">
        <f t="shared" si="39"/>
        <v>False Negative</v>
      </c>
      <c r="BH50" t="str">
        <f t="shared" si="39"/>
        <v>True Negative</v>
      </c>
      <c r="BI50" t="str">
        <f t="shared" si="39"/>
        <v>False_Positive</v>
      </c>
      <c r="BJ50" t="e">
        <f t="shared" si="39"/>
        <v>#DIV/0!</v>
      </c>
      <c r="BK50" t="str">
        <f t="shared" si="39"/>
        <v>False Negative</v>
      </c>
      <c r="BL50" t="str">
        <f t="shared" si="39"/>
        <v>False Negative</v>
      </c>
      <c r="BM50" t="str">
        <f t="shared" si="39"/>
        <v>False Negative</v>
      </c>
      <c r="BN50" t="str">
        <f t="shared" si="39"/>
        <v>False_Positive</v>
      </c>
      <c r="BO50" t="str">
        <f t="shared" si="39"/>
        <v>True_Positive</v>
      </c>
      <c r="BP50" t="str">
        <f t="shared" si="39"/>
        <v>True_Positive</v>
      </c>
    </row>
    <row r="51" spans="1:68" x14ac:dyDescent="0.25">
      <c r="A51" s="2">
        <v>2006</v>
      </c>
      <c r="B51" t="b">
        <f t="shared" ref="B51:U51" si="40">B11&gt;B29</f>
        <v>1</v>
      </c>
      <c r="C51" t="b">
        <f t="shared" si="40"/>
        <v>1</v>
      </c>
      <c r="D51" t="b">
        <f t="shared" si="40"/>
        <v>1</v>
      </c>
      <c r="E51" t="b">
        <f t="shared" si="40"/>
        <v>1</v>
      </c>
      <c r="F51" t="b">
        <f t="shared" si="40"/>
        <v>1</v>
      </c>
      <c r="G51" t="b">
        <f t="shared" si="40"/>
        <v>1</v>
      </c>
      <c r="H51" t="b">
        <f t="shared" si="40"/>
        <v>1</v>
      </c>
      <c r="I51" t="b">
        <f t="shared" si="40"/>
        <v>1</v>
      </c>
      <c r="J51" t="b">
        <f t="shared" si="40"/>
        <v>1</v>
      </c>
      <c r="K51" t="b">
        <f t="shared" si="40"/>
        <v>1</v>
      </c>
      <c r="L51" t="b">
        <f t="shared" si="40"/>
        <v>0</v>
      </c>
      <c r="M51" t="b">
        <f t="shared" si="40"/>
        <v>1</v>
      </c>
      <c r="N51" t="b">
        <f t="shared" si="40"/>
        <v>1</v>
      </c>
      <c r="O51" t="e">
        <f t="shared" si="40"/>
        <v>#DIV/0!</v>
      </c>
      <c r="P51" t="b">
        <f t="shared" si="40"/>
        <v>0</v>
      </c>
      <c r="Q51" t="b">
        <f t="shared" si="40"/>
        <v>1</v>
      </c>
      <c r="R51" t="b">
        <f t="shared" si="40"/>
        <v>1</v>
      </c>
      <c r="S51" t="b">
        <f t="shared" si="40"/>
        <v>1</v>
      </c>
      <c r="T51" t="b">
        <f t="shared" si="40"/>
        <v>1</v>
      </c>
      <c r="U51" t="b">
        <f t="shared" si="40"/>
        <v>1</v>
      </c>
      <c r="W51" s="2">
        <v>2006</v>
      </c>
      <c r="X51" t="b">
        <f t="shared" ref="X51:AQ51" si="41">X10&lt;X31</f>
        <v>1</v>
      </c>
      <c r="Y51" t="b">
        <f t="shared" si="41"/>
        <v>1</v>
      </c>
      <c r="Z51" t="b">
        <f t="shared" si="41"/>
        <v>0</v>
      </c>
      <c r="AA51" t="b">
        <f t="shared" si="41"/>
        <v>0</v>
      </c>
      <c r="AB51" t="b">
        <f t="shared" si="41"/>
        <v>0</v>
      </c>
      <c r="AC51" t="b">
        <f t="shared" si="41"/>
        <v>0</v>
      </c>
      <c r="AD51" t="b">
        <f t="shared" si="41"/>
        <v>1</v>
      </c>
      <c r="AE51" t="b">
        <f t="shared" si="41"/>
        <v>0</v>
      </c>
      <c r="AF51" t="b">
        <f t="shared" si="41"/>
        <v>0</v>
      </c>
      <c r="AG51" t="b">
        <f t="shared" si="41"/>
        <v>1</v>
      </c>
      <c r="AH51" t="b">
        <f t="shared" si="41"/>
        <v>1</v>
      </c>
      <c r="AI51" t="b">
        <f t="shared" si="41"/>
        <v>0</v>
      </c>
      <c r="AJ51" t="b">
        <f t="shared" si="41"/>
        <v>1</v>
      </c>
      <c r="AK51" t="b">
        <f t="shared" si="41"/>
        <v>1</v>
      </c>
      <c r="AL51" t="b">
        <f t="shared" si="41"/>
        <v>1</v>
      </c>
      <c r="AM51" t="b">
        <f t="shared" si="41"/>
        <v>0</v>
      </c>
      <c r="AN51" t="b">
        <f t="shared" si="41"/>
        <v>0</v>
      </c>
      <c r="AO51" t="b">
        <f t="shared" si="41"/>
        <v>1</v>
      </c>
      <c r="AP51" t="b">
        <f t="shared" si="41"/>
        <v>1</v>
      </c>
      <c r="AQ51" t="b">
        <f t="shared" si="41"/>
        <v>1</v>
      </c>
      <c r="AT51" t="s">
        <v>30</v>
      </c>
      <c r="AU51">
        <f>COUNTIF($AW$48:$BT$65,AT51)</f>
        <v>46</v>
      </c>
      <c r="AV51" s="2">
        <v>2007</v>
      </c>
      <c r="AW51" t="str">
        <f t="shared" ref="AW51:BT51" si="42">IF(AW32=TRUE,IF(OR(AW12&gt;0,AW12&gt;0),"True_Positive","False_Positive"),IF(AW32=FALSE,IF(AW12&gt;0,"False Negative","True Negative")))</f>
        <v>False_Positive</v>
      </c>
      <c r="AX51" t="str">
        <f t="shared" si="42"/>
        <v>True_Positive</v>
      </c>
      <c r="AY51" t="str">
        <f t="shared" si="42"/>
        <v>False Negative</v>
      </c>
      <c r="AZ51" t="str">
        <f t="shared" si="42"/>
        <v>True_Positive</v>
      </c>
      <c r="BA51" t="str">
        <f t="shared" si="42"/>
        <v>False Negative</v>
      </c>
      <c r="BB51" t="str">
        <f t="shared" si="42"/>
        <v>False Negative</v>
      </c>
      <c r="BC51" t="str">
        <f t="shared" si="42"/>
        <v>False Negative</v>
      </c>
      <c r="BD51" t="str">
        <f t="shared" si="42"/>
        <v>True Negative</v>
      </c>
      <c r="BE51" t="str">
        <f t="shared" si="42"/>
        <v>True_Positive</v>
      </c>
      <c r="BF51" t="str">
        <f t="shared" si="42"/>
        <v>True_Positive</v>
      </c>
      <c r="BG51" t="str">
        <f t="shared" si="42"/>
        <v>True_Positive</v>
      </c>
      <c r="BH51" t="str">
        <f t="shared" si="42"/>
        <v>False Negative</v>
      </c>
      <c r="BI51" t="str">
        <f t="shared" si="42"/>
        <v>False Negative</v>
      </c>
      <c r="BJ51" t="str">
        <f t="shared" si="42"/>
        <v>True_Positive</v>
      </c>
      <c r="BK51" t="str">
        <f t="shared" si="42"/>
        <v>False Negative</v>
      </c>
      <c r="BL51" t="str">
        <f t="shared" si="42"/>
        <v>True_Positive</v>
      </c>
      <c r="BM51" t="str">
        <f t="shared" si="42"/>
        <v>False Negative</v>
      </c>
      <c r="BN51" t="str">
        <f t="shared" si="42"/>
        <v>False Negative</v>
      </c>
      <c r="BO51" t="str">
        <f t="shared" si="42"/>
        <v>True_Positive</v>
      </c>
      <c r="BP51" t="str">
        <f t="shared" si="42"/>
        <v>False_Positive</v>
      </c>
    </row>
    <row r="52" spans="1:68" x14ac:dyDescent="0.25">
      <c r="A52" s="2">
        <v>2007</v>
      </c>
      <c r="B52" t="b">
        <f t="shared" ref="B52:U52" si="43">B12&gt;B30</f>
        <v>1</v>
      </c>
      <c r="C52" t="b">
        <f t="shared" si="43"/>
        <v>1</v>
      </c>
      <c r="D52" t="b">
        <f t="shared" si="43"/>
        <v>0</v>
      </c>
      <c r="E52" t="b">
        <f t="shared" si="43"/>
        <v>1</v>
      </c>
      <c r="F52" t="b">
        <f t="shared" si="43"/>
        <v>0</v>
      </c>
      <c r="G52" t="b">
        <f t="shared" si="43"/>
        <v>1</v>
      </c>
      <c r="H52" t="b">
        <f t="shared" si="43"/>
        <v>0</v>
      </c>
      <c r="I52" t="b">
        <f t="shared" si="43"/>
        <v>0</v>
      </c>
      <c r="J52" t="b">
        <f t="shared" si="43"/>
        <v>1</v>
      </c>
      <c r="K52" t="b">
        <f t="shared" si="43"/>
        <v>1</v>
      </c>
      <c r="L52" t="b">
        <f t="shared" si="43"/>
        <v>1</v>
      </c>
      <c r="M52" t="b">
        <f t="shared" si="43"/>
        <v>0</v>
      </c>
      <c r="N52" t="b">
        <f t="shared" si="43"/>
        <v>1</v>
      </c>
      <c r="O52" t="b">
        <f t="shared" si="43"/>
        <v>1</v>
      </c>
      <c r="P52" t="b">
        <f t="shared" si="43"/>
        <v>0</v>
      </c>
      <c r="Q52" t="b">
        <f t="shared" si="43"/>
        <v>1</v>
      </c>
      <c r="R52" t="b">
        <f t="shared" si="43"/>
        <v>1</v>
      </c>
      <c r="S52" t="b">
        <f t="shared" si="43"/>
        <v>0</v>
      </c>
      <c r="T52" t="b">
        <f t="shared" si="43"/>
        <v>1</v>
      </c>
      <c r="U52" t="b">
        <f t="shared" si="43"/>
        <v>1</v>
      </c>
      <c r="W52" s="2">
        <v>2007</v>
      </c>
      <c r="X52" t="b">
        <f t="shared" ref="X52:AQ52" si="44">X11&lt;X32</f>
        <v>1</v>
      </c>
      <c r="Y52" t="b">
        <f t="shared" si="44"/>
        <v>1</v>
      </c>
      <c r="Z52" t="b">
        <f t="shared" si="44"/>
        <v>0</v>
      </c>
      <c r="AA52" t="b">
        <f t="shared" si="44"/>
        <v>1</v>
      </c>
      <c r="AB52" t="b">
        <f t="shared" si="44"/>
        <v>1</v>
      </c>
      <c r="AC52" t="b">
        <f t="shared" si="44"/>
        <v>0</v>
      </c>
      <c r="AD52" t="b">
        <f t="shared" si="44"/>
        <v>1</v>
      </c>
      <c r="AE52" t="b">
        <f t="shared" si="44"/>
        <v>0</v>
      </c>
      <c r="AF52" t="b">
        <f t="shared" si="44"/>
        <v>1</v>
      </c>
      <c r="AG52" t="b">
        <f t="shared" si="44"/>
        <v>1</v>
      </c>
      <c r="AH52" t="b">
        <f t="shared" si="44"/>
        <v>1</v>
      </c>
      <c r="AI52" t="b">
        <f t="shared" si="44"/>
        <v>1</v>
      </c>
      <c r="AJ52" t="b">
        <f t="shared" si="44"/>
        <v>0</v>
      </c>
      <c r="AK52" t="b">
        <f t="shared" si="44"/>
        <v>1</v>
      </c>
      <c r="AL52" t="b">
        <f t="shared" si="44"/>
        <v>1</v>
      </c>
      <c r="AM52" t="b">
        <f t="shared" si="44"/>
        <v>1</v>
      </c>
      <c r="AN52" t="b">
        <f t="shared" si="44"/>
        <v>0</v>
      </c>
      <c r="AO52" t="b">
        <f t="shared" si="44"/>
        <v>1</v>
      </c>
      <c r="AP52" t="b">
        <f t="shared" si="44"/>
        <v>1</v>
      </c>
      <c r="AQ52" t="b">
        <f t="shared" si="44"/>
        <v>1</v>
      </c>
      <c r="AT52" t="s">
        <v>33</v>
      </c>
      <c r="AU52">
        <f t="shared" ref="AU52:AU54" si="45">COUNTIF($AW$48:$BT$65,AT52)</f>
        <v>58</v>
      </c>
      <c r="AV52" s="2">
        <v>2008</v>
      </c>
      <c r="AW52" t="str">
        <f t="shared" ref="AW52:BT52" si="46">IF(AW33=TRUE,IF(OR(AW13&gt;0,AW13&gt;0),"True_Positive","False_Positive"),IF(AW33=FALSE,IF(AW13&gt;0,"False Negative","True Negative")))</f>
        <v>True_Positive</v>
      </c>
      <c r="AX52" t="str">
        <f t="shared" si="46"/>
        <v>True_Positive</v>
      </c>
      <c r="AY52" t="str">
        <f t="shared" si="46"/>
        <v>False_Positive</v>
      </c>
      <c r="AZ52" t="str">
        <f t="shared" si="46"/>
        <v>True_Positive</v>
      </c>
      <c r="BA52" t="str">
        <f t="shared" si="46"/>
        <v>True_Positive</v>
      </c>
      <c r="BB52" t="str">
        <f t="shared" si="46"/>
        <v>True_Positive</v>
      </c>
      <c r="BC52" t="str">
        <f t="shared" si="46"/>
        <v>True_Positive</v>
      </c>
      <c r="BD52" t="str">
        <f t="shared" si="46"/>
        <v>False Negative</v>
      </c>
      <c r="BE52" t="str">
        <f t="shared" si="46"/>
        <v>True_Positive</v>
      </c>
      <c r="BF52" t="str">
        <f t="shared" si="46"/>
        <v>True_Positive</v>
      </c>
      <c r="BG52" t="str">
        <f t="shared" si="46"/>
        <v>False_Positive</v>
      </c>
      <c r="BH52" t="str">
        <f t="shared" si="46"/>
        <v>True_Positive</v>
      </c>
      <c r="BI52" t="str">
        <f t="shared" si="46"/>
        <v>False Negative</v>
      </c>
      <c r="BJ52" t="str">
        <f t="shared" si="46"/>
        <v>True_Positive</v>
      </c>
      <c r="BK52" t="str">
        <f t="shared" si="46"/>
        <v>True_Positive</v>
      </c>
      <c r="BL52" t="str">
        <f t="shared" si="46"/>
        <v>False_Positive</v>
      </c>
      <c r="BM52" t="str">
        <f t="shared" si="46"/>
        <v>True_Positive</v>
      </c>
      <c r="BN52" t="str">
        <f t="shared" si="46"/>
        <v>True Negative</v>
      </c>
      <c r="BO52" t="str">
        <f t="shared" si="46"/>
        <v>True_Positive</v>
      </c>
      <c r="BP52" t="str">
        <f t="shared" si="46"/>
        <v>True_Positive</v>
      </c>
    </row>
    <row r="53" spans="1:68" x14ac:dyDescent="0.25">
      <c r="A53" s="2">
        <v>2008</v>
      </c>
      <c r="B53" t="b">
        <f t="shared" ref="B53:U53" si="47">B13&gt;B31</f>
        <v>1</v>
      </c>
      <c r="C53" t="b">
        <f t="shared" si="47"/>
        <v>1</v>
      </c>
      <c r="D53" t="b">
        <f t="shared" si="47"/>
        <v>1</v>
      </c>
      <c r="E53" t="b">
        <f t="shared" si="47"/>
        <v>1</v>
      </c>
      <c r="F53" t="b">
        <f t="shared" si="47"/>
        <v>1</v>
      </c>
      <c r="G53" t="b">
        <f t="shared" si="47"/>
        <v>1</v>
      </c>
      <c r="H53" t="b">
        <f t="shared" si="47"/>
        <v>1</v>
      </c>
      <c r="I53" t="b">
        <f t="shared" si="47"/>
        <v>0</v>
      </c>
      <c r="J53" t="b">
        <f t="shared" si="47"/>
        <v>1</v>
      </c>
      <c r="K53" t="b">
        <f t="shared" si="47"/>
        <v>1</v>
      </c>
      <c r="L53" t="b">
        <f t="shared" si="47"/>
        <v>1</v>
      </c>
      <c r="M53" t="b">
        <f t="shared" si="47"/>
        <v>1</v>
      </c>
      <c r="N53" t="b">
        <f t="shared" si="47"/>
        <v>0</v>
      </c>
      <c r="O53" t="b">
        <f t="shared" si="47"/>
        <v>1</v>
      </c>
      <c r="P53" t="b">
        <f t="shared" si="47"/>
        <v>1</v>
      </c>
      <c r="Q53" t="b">
        <f t="shared" si="47"/>
        <v>1</v>
      </c>
      <c r="R53" t="b">
        <f t="shared" si="47"/>
        <v>1</v>
      </c>
      <c r="S53" t="b">
        <f t="shared" si="47"/>
        <v>0</v>
      </c>
      <c r="T53" t="b">
        <f t="shared" si="47"/>
        <v>1</v>
      </c>
      <c r="U53" t="b">
        <f t="shared" si="47"/>
        <v>1</v>
      </c>
      <c r="W53" s="2">
        <v>2008</v>
      </c>
      <c r="X53" t="b">
        <f t="shared" ref="X53:AQ53" si="48">X12&lt;X33</f>
        <v>1</v>
      </c>
      <c r="Y53" t="b">
        <f t="shared" si="48"/>
        <v>1</v>
      </c>
      <c r="Z53" t="b">
        <f t="shared" si="48"/>
        <v>1</v>
      </c>
      <c r="AA53" t="b">
        <f t="shared" si="48"/>
        <v>1</v>
      </c>
      <c r="AB53" t="b">
        <f t="shared" si="48"/>
        <v>1</v>
      </c>
      <c r="AC53" t="b">
        <f t="shared" si="48"/>
        <v>1</v>
      </c>
      <c r="AD53" t="b">
        <f t="shared" si="48"/>
        <v>1</v>
      </c>
      <c r="AE53" t="b">
        <f t="shared" si="48"/>
        <v>1</v>
      </c>
      <c r="AF53" t="b">
        <f t="shared" si="48"/>
        <v>1</v>
      </c>
      <c r="AG53" t="b">
        <f t="shared" si="48"/>
        <v>1</v>
      </c>
      <c r="AH53" t="b">
        <f t="shared" si="48"/>
        <v>1</v>
      </c>
      <c r="AI53" t="b">
        <f t="shared" si="48"/>
        <v>1</v>
      </c>
      <c r="AJ53" t="b">
        <f t="shared" si="48"/>
        <v>1</v>
      </c>
      <c r="AK53" t="b">
        <f t="shared" si="48"/>
        <v>1</v>
      </c>
      <c r="AL53" t="b">
        <f t="shared" si="48"/>
        <v>1</v>
      </c>
      <c r="AM53" t="b">
        <f t="shared" si="48"/>
        <v>1</v>
      </c>
      <c r="AN53" t="b">
        <f t="shared" si="48"/>
        <v>1</v>
      </c>
      <c r="AO53" t="b">
        <f t="shared" si="48"/>
        <v>0</v>
      </c>
      <c r="AP53" t="b">
        <f t="shared" si="48"/>
        <v>1</v>
      </c>
      <c r="AQ53" t="b">
        <f t="shared" si="48"/>
        <v>1</v>
      </c>
      <c r="AT53" t="s">
        <v>31</v>
      </c>
      <c r="AU53">
        <f t="shared" si="45"/>
        <v>39</v>
      </c>
      <c r="AV53" s="2">
        <v>2009</v>
      </c>
      <c r="AW53" t="str">
        <f t="shared" ref="AW53:BT53" si="49">IF(AW34=TRUE,IF(OR(AW14&gt;0,AW14&gt;0),"True_Positive","False_Positive"),IF(AW34=FALSE,IF(AW14&gt;0,"False Negative","True Negative")))</f>
        <v>False Negative</v>
      </c>
      <c r="AX53" t="str">
        <f t="shared" si="49"/>
        <v>False Negative</v>
      </c>
      <c r="AY53" t="str">
        <f t="shared" si="49"/>
        <v>False Negative</v>
      </c>
      <c r="AZ53" t="str">
        <f t="shared" si="49"/>
        <v>True Negative</v>
      </c>
      <c r="BA53" t="str">
        <f t="shared" si="49"/>
        <v>True Negative</v>
      </c>
      <c r="BB53" t="str">
        <f t="shared" si="49"/>
        <v>True Negative</v>
      </c>
      <c r="BC53" t="str">
        <f t="shared" si="49"/>
        <v>False Negative</v>
      </c>
      <c r="BD53" t="str">
        <f t="shared" si="49"/>
        <v>False Negative</v>
      </c>
      <c r="BE53" t="str">
        <f t="shared" si="49"/>
        <v>False Negative</v>
      </c>
      <c r="BF53" t="str">
        <f t="shared" si="49"/>
        <v>True Negative</v>
      </c>
      <c r="BG53" t="str">
        <f t="shared" si="49"/>
        <v>False Negative</v>
      </c>
      <c r="BH53" t="str">
        <f t="shared" si="49"/>
        <v>False Negative</v>
      </c>
      <c r="BI53" t="str">
        <f t="shared" si="49"/>
        <v>False Negative</v>
      </c>
      <c r="BJ53" t="str">
        <f t="shared" si="49"/>
        <v>True Negative</v>
      </c>
      <c r="BK53" t="str">
        <f t="shared" si="49"/>
        <v>False Negative</v>
      </c>
      <c r="BL53" t="str">
        <f t="shared" si="49"/>
        <v>False Negative</v>
      </c>
      <c r="BM53" t="str">
        <f t="shared" si="49"/>
        <v>False Negative</v>
      </c>
      <c r="BN53" t="str">
        <f t="shared" si="49"/>
        <v>True Negative</v>
      </c>
      <c r="BO53" t="str">
        <f t="shared" si="49"/>
        <v>False Negative</v>
      </c>
      <c r="BP53" t="str">
        <f t="shared" si="49"/>
        <v>False Negative</v>
      </c>
    </row>
    <row r="54" spans="1:68" x14ac:dyDescent="0.25">
      <c r="A54" s="2">
        <v>2009</v>
      </c>
      <c r="B54" t="b">
        <f t="shared" ref="B54:U54" si="50">B14&gt;B32</f>
        <v>0</v>
      </c>
      <c r="C54" t="b">
        <f t="shared" si="50"/>
        <v>0</v>
      </c>
      <c r="D54" t="b">
        <f t="shared" si="50"/>
        <v>0</v>
      </c>
      <c r="E54" t="b">
        <f t="shared" si="50"/>
        <v>0</v>
      </c>
      <c r="F54" t="b">
        <f t="shared" si="50"/>
        <v>0</v>
      </c>
      <c r="G54" t="b">
        <f t="shared" si="50"/>
        <v>0</v>
      </c>
      <c r="H54" t="b">
        <f t="shared" si="50"/>
        <v>0</v>
      </c>
      <c r="I54" t="b">
        <f t="shared" si="50"/>
        <v>0</v>
      </c>
      <c r="J54" t="b">
        <f t="shared" si="50"/>
        <v>0</v>
      </c>
      <c r="K54" t="b">
        <f t="shared" si="50"/>
        <v>0</v>
      </c>
      <c r="L54" t="b">
        <f t="shared" si="50"/>
        <v>0</v>
      </c>
      <c r="M54" t="b">
        <f t="shared" si="50"/>
        <v>0</v>
      </c>
      <c r="N54" t="b">
        <f t="shared" si="50"/>
        <v>0</v>
      </c>
      <c r="O54" t="b">
        <f t="shared" si="50"/>
        <v>0</v>
      </c>
      <c r="P54" t="b">
        <f t="shared" si="50"/>
        <v>0</v>
      </c>
      <c r="Q54" t="b">
        <f t="shared" si="50"/>
        <v>0</v>
      </c>
      <c r="R54" t="b">
        <f t="shared" si="50"/>
        <v>0</v>
      </c>
      <c r="S54" t="b">
        <f t="shared" si="50"/>
        <v>0</v>
      </c>
      <c r="T54" t="b">
        <f t="shared" si="50"/>
        <v>0</v>
      </c>
      <c r="U54" t="b">
        <f t="shared" si="50"/>
        <v>0</v>
      </c>
      <c r="W54" s="2">
        <v>2009</v>
      </c>
      <c r="X54" t="b">
        <f t="shared" ref="X54:AQ54" si="51">X13&lt;X34</f>
        <v>1</v>
      </c>
      <c r="Y54" t="b">
        <f t="shared" si="51"/>
        <v>1</v>
      </c>
      <c r="Z54" t="b">
        <f t="shared" si="51"/>
        <v>1</v>
      </c>
      <c r="AA54" t="b">
        <f t="shared" si="51"/>
        <v>1</v>
      </c>
      <c r="AB54" t="b">
        <f t="shared" si="51"/>
        <v>1</v>
      </c>
      <c r="AC54" t="b">
        <f t="shared" si="51"/>
        <v>1</v>
      </c>
      <c r="AD54" t="b">
        <f t="shared" si="51"/>
        <v>1</v>
      </c>
      <c r="AE54" t="b">
        <f t="shared" si="51"/>
        <v>1</v>
      </c>
      <c r="AF54" t="b">
        <f t="shared" si="51"/>
        <v>1</v>
      </c>
      <c r="AG54" t="b">
        <f t="shared" si="51"/>
        <v>1</v>
      </c>
      <c r="AH54" t="b">
        <f t="shared" si="51"/>
        <v>1</v>
      </c>
      <c r="AI54" t="b">
        <f t="shared" si="51"/>
        <v>1</v>
      </c>
      <c r="AJ54" t="b">
        <f t="shared" si="51"/>
        <v>1</v>
      </c>
      <c r="AK54" t="b">
        <f t="shared" si="51"/>
        <v>1</v>
      </c>
      <c r="AL54" t="b">
        <f t="shared" si="51"/>
        <v>1</v>
      </c>
      <c r="AM54" t="b">
        <f t="shared" si="51"/>
        <v>1</v>
      </c>
      <c r="AN54" t="b">
        <f t="shared" si="51"/>
        <v>1</v>
      </c>
      <c r="AO54" t="b">
        <f t="shared" si="51"/>
        <v>1</v>
      </c>
      <c r="AP54" t="b">
        <f t="shared" si="51"/>
        <v>1</v>
      </c>
      <c r="AQ54" t="b">
        <f t="shared" si="51"/>
        <v>1</v>
      </c>
      <c r="AT54" t="s">
        <v>32</v>
      </c>
      <c r="AU54">
        <f t="shared" si="45"/>
        <v>175</v>
      </c>
      <c r="AV54" s="2">
        <v>2010</v>
      </c>
      <c r="AW54" t="str">
        <f t="shared" ref="AW54:BT54" si="52">IF(AW35=TRUE,IF(OR(AW15&gt;0,AW15&gt;0),"True_Positive","False_Positive"),IF(AW35=FALSE,IF(AW15&gt;0,"False Negative","True Negative")))</f>
        <v>True Negative</v>
      </c>
      <c r="AX54" t="str">
        <f t="shared" si="52"/>
        <v>True Negative</v>
      </c>
      <c r="AY54" t="str">
        <f t="shared" si="52"/>
        <v>True Negative</v>
      </c>
      <c r="AZ54" t="str">
        <f t="shared" si="52"/>
        <v>True Negative</v>
      </c>
      <c r="BA54" t="str">
        <f t="shared" si="52"/>
        <v>True Negative</v>
      </c>
      <c r="BB54" t="str">
        <f t="shared" si="52"/>
        <v>True Negative</v>
      </c>
      <c r="BC54" t="str">
        <f t="shared" si="52"/>
        <v>True Negative</v>
      </c>
      <c r="BD54" t="str">
        <f t="shared" si="52"/>
        <v>True Negative</v>
      </c>
      <c r="BE54" t="str">
        <f t="shared" si="52"/>
        <v>True Negative</v>
      </c>
      <c r="BF54" t="str">
        <f t="shared" si="52"/>
        <v>True Negative</v>
      </c>
      <c r="BG54" t="str">
        <f t="shared" si="52"/>
        <v>True Negative</v>
      </c>
      <c r="BH54" t="str">
        <f t="shared" si="52"/>
        <v>True Negative</v>
      </c>
      <c r="BI54" t="str">
        <f t="shared" si="52"/>
        <v>True Negative</v>
      </c>
      <c r="BJ54" t="str">
        <f t="shared" si="52"/>
        <v>True Negative</v>
      </c>
      <c r="BK54" t="str">
        <f t="shared" si="52"/>
        <v>True Negative</v>
      </c>
      <c r="BL54" t="str">
        <f t="shared" si="52"/>
        <v>False Negative</v>
      </c>
      <c r="BM54" t="str">
        <f t="shared" si="52"/>
        <v>True Negative</v>
      </c>
      <c r="BN54" t="str">
        <f t="shared" si="52"/>
        <v>True Negative</v>
      </c>
      <c r="BO54" t="str">
        <f t="shared" si="52"/>
        <v>True Negative</v>
      </c>
      <c r="BP54" t="str">
        <f t="shared" si="52"/>
        <v>True Negative</v>
      </c>
    </row>
    <row r="55" spans="1:68" x14ac:dyDescent="0.25">
      <c r="A55" s="2">
        <v>2010</v>
      </c>
      <c r="B55" t="b">
        <f t="shared" ref="B55:U55" si="53">B15&gt;B33</f>
        <v>0</v>
      </c>
      <c r="C55" t="b">
        <f t="shared" si="53"/>
        <v>0</v>
      </c>
      <c r="D55" t="b">
        <f t="shared" si="53"/>
        <v>0</v>
      </c>
      <c r="E55" t="b">
        <f t="shared" si="53"/>
        <v>0</v>
      </c>
      <c r="F55" t="b">
        <f t="shared" si="53"/>
        <v>0</v>
      </c>
      <c r="G55" t="b">
        <f t="shared" si="53"/>
        <v>0</v>
      </c>
      <c r="H55" t="b">
        <f t="shared" si="53"/>
        <v>0</v>
      </c>
      <c r="I55" t="b">
        <f t="shared" si="53"/>
        <v>0</v>
      </c>
      <c r="J55" t="b">
        <f t="shared" si="53"/>
        <v>0</v>
      </c>
      <c r="K55" t="b">
        <f t="shared" si="53"/>
        <v>0</v>
      </c>
      <c r="L55" t="b">
        <f t="shared" si="53"/>
        <v>1</v>
      </c>
      <c r="M55" t="b">
        <f t="shared" si="53"/>
        <v>0</v>
      </c>
      <c r="N55" t="b">
        <f t="shared" si="53"/>
        <v>0</v>
      </c>
      <c r="O55" t="b">
        <f t="shared" si="53"/>
        <v>0</v>
      </c>
      <c r="P55" t="b">
        <f t="shared" si="53"/>
        <v>0</v>
      </c>
      <c r="Q55" t="b">
        <f t="shared" si="53"/>
        <v>0</v>
      </c>
      <c r="R55" t="b">
        <f t="shared" si="53"/>
        <v>0</v>
      </c>
      <c r="S55" t="b">
        <f t="shared" si="53"/>
        <v>1</v>
      </c>
      <c r="T55" t="b">
        <f t="shared" si="53"/>
        <v>0</v>
      </c>
      <c r="U55" t="b">
        <f t="shared" si="53"/>
        <v>0</v>
      </c>
      <c r="W55" s="2">
        <v>2010</v>
      </c>
      <c r="X55" t="b">
        <f t="shared" ref="X55:AQ55" si="54">X14&lt;X35</f>
        <v>0</v>
      </c>
      <c r="Y55" t="b">
        <f t="shared" si="54"/>
        <v>0</v>
      </c>
      <c r="Z55" t="b">
        <f t="shared" si="54"/>
        <v>0</v>
      </c>
      <c r="AA55" t="b">
        <f t="shared" si="54"/>
        <v>0</v>
      </c>
      <c r="AB55" t="b">
        <f t="shared" si="54"/>
        <v>0</v>
      </c>
      <c r="AC55" t="b">
        <f t="shared" si="54"/>
        <v>0</v>
      </c>
      <c r="AD55" t="b">
        <f t="shared" si="54"/>
        <v>0</v>
      </c>
      <c r="AE55" t="b">
        <f t="shared" si="54"/>
        <v>0</v>
      </c>
      <c r="AF55" t="b">
        <f t="shared" si="54"/>
        <v>0</v>
      </c>
      <c r="AG55" t="b">
        <f t="shared" si="54"/>
        <v>0</v>
      </c>
      <c r="AH55" t="b">
        <f t="shared" si="54"/>
        <v>0</v>
      </c>
      <c r="AI55" t="b">
        <f t="shared" si="54"/>
        <v>0</v>
      </c>
      <c r="AJ55" t="b">
        <f t="shared" si="54"/>
        <v>1</v>
      </c>
      <c r="AK55" t="b">
        <f t="shared" si="54"/>
        <v>0</v>
      </c>
      <c r="AL55" t="b">
        <f t="shared" si="54"/>
        <v>0</v>
      </c>
      <c r="AM55" t="b">
        <f t="shared" si="54"/>
        <v>0</v>
      </c>
      <c r="AN55" t="b">
        <f t="shared" si="54"/>
        <v>1</v>
      </c>
      <c r="AO55" t="b">
        <f t="shared" si="54"/>
        <v>0</v>
      </c>
      <c r="AP55" t="b">
        <f t="shared" si="54"/>
        <v>0</v>
      </c>
      <c r="AQ55" t="b">
        <f t="shared" si="54"/>
        <v>0</v>
      </c>
      <c r="AV55" s="2">
        <v>2011</v>
      </c>
      <c r="AW55" t="str">
        <f t="shared" ref="AW55:BT55" si="55">IF(AW36=TRUE,IF(OR(AW16&gt;0,AW16&gt;0),"True_Positive","False_Positive"),IF(AW36=FALSE,IF(AW16&gt;0,"False Negative","True Negative")))</f>
        <v>True Negative</v>
      </c>
      <c r="AX55" t="str">
        <f t="shared" si="55"/>
        <v>True Negative</v>
      </c>
      <c r="AY55" t="str">
        <f t="shared" si="55"/>
        <v>True Negative</v>
      </c>
      <c r="AZ55" t="str">
        <f t="shared" si="55"/>
        <v>True Negative</v>
      </c>
      <c r="BA55" t="str">
        <f t="shared" si="55"/>
        <v>True Negative</v>
      </c>
      <c r="BB55" t="str">
        <f t="shared" si="55"/>
        <v>False Negative</v>
      </c>
      <c r="BC55" t="str">
        <f t="shared" si="55"/>
        <v>True Negative</v>
      </c>
      <c r="BD55" t="str">
        <f t="shared" si="55"/>
        <v>False Negative</v>
      </c>
      <c r="BE55" t="str">
        <f t="shared" si="55"/>
        <v>True Negative</v>
      </c>
      <c r="BF55" t="str">
        <f t="shared" si="55"/>
        <v>True Negative</v>
      </c>
      <c r="BG55" t="str">
        <f t="shared" si="55"/>
        <v>True Negative</v>
      </c>
      <c r="BH55" t="str">
        <f t="shared" si="55"/>
        <v>False_Positive</v>
      </c>
      <c r="BI55" t="str">
        <f t="shared" si="55"/>
        <v>True Negative</v>
      </c>
      <c r="BJ55" t="str">
        <f t="shared" si="55"/>
        <v>True Negative</v>
      </c>
      <c r="BK55" t="str">
        <f t="shared" si="55"/>
        <v>True Negative</v>
      </c>
      <c r="BL55" t="str">
        <f t="shared" si="55"/>
        <v>True Negative</v>
      </c>
      <c r="BM55" t="str">
        <f t="shared" si="55"/>
        <v>True Negative</v>
      </c>
      <c r="BN55" t="str">
        <f t="shared" si="55"/>
        <v>False_Positive</v>
      </c>
      <c r="BO55" t="str">
        <f t="shared" si="55"/>
        <v>True Negative</v>
      </c>
      <c r="BP55" t="str">
        <f t="shared" si="55"/>
        <v>False_Positive</v>
      </c>
    </row>
    <row r="56" spans="1:68" x14ac:dyDescent="0.25">
      <c r="A56" s="2">
        <v>2011</v>
      </c>
      <c r="B56" t="b">
        <f t="shared" ref="B56:U56" si="56">B16&gt;B34</f>
        <v>0</v>
      </c>
      <c r="C56" t="b">
        <f t="shared" si="56"/>
        <v>0</v>
      </c>
      <c r="D56" t="b">
        <f t="shared" si="56"/>
        <v>1</v>
      </c>
      <c r="E56" t="b">
        <f t="shared" si="56"/>
        <v>0</v>
      </c>
      <c r="F56" t="b">
        <f t="shared" si="56"/>
        <v>1</v>
      </c>
      <c r="G56" t="b">
        <f t="shared" si="56"/>
        <v>1</v>
      </c>
      <c r="H56" t="b">
        <f t="shared" si="56"/>
        <v>1</v>
      </c>
      <c r="I56" t="b">
        <f t="shared" si="56"/>
        <v>1</v>
      </c>
      <c r="J56" t="b">
        <f t="shared" si="56"/>
        <v>0</v>
      </c>
      <c r="K56" t="b">
        <f t="shared" si="56"/>
        <v>0</v>
      </c>
      <c r="L56" t="b">
        <f t="shared" si="56"/>
        <v>1</v>
      </c>
      <c r="M56" t="b">
        <f t="shared" si="56"/>
        <v>1</v>
      </c>
      <c r="N56" t="b">
        <f t="shared" si="56"/>
        <v>1</v>
      </c>
      <c r="O56" t="b">
        <f t="shared" si="56"/>
        <v>0</v>
      </c>
      <c r="P56" t="b">
        <f t="shared" si="56"/>
        <v>1</v>
      </c>
      <c r="Q56" t="b">
        <f t="shared" si="56"/>
        <v>0</v>
      </c>
      <c r="R56" t="b">
        <f t="shared" si="56"/>
        <v>0</v>
      </c>
      <c r="S56" t="b">
        <f t="shared" si="56"/>
        <v>1</v>
      </c>
      <c r="T56" t="b">
        <f t="shared" si="56"/>
        <v>0</v>
      </c>
      <c r="U56" t="b">
        <f t="shared" si="56"/>
        <v>1</v>
      </c>
      <c r="W56" s="2">
        <v>2011</v>
      </c>
      <c r="X56" t="b">
        <f t="shared" ref="X56:AQ56" si="57">X15&lt;X36</f>
        <v>0</v>
      </c>
      <c r="Y56" t="b">
        <f t="shared" si="57"/>
        <v>0</v>
      </c>
      <c r="Z56" t="b">
        <f t="shared" si="57"/>
        <v>0</v>
      </c>
      <c r="AA56" t="b">
        <f t="shared" si="57"/>
        <v>0</v>
      </c>
      <c r="AB56" t="b">
        <f t="shared" si="57"/>
        <v>0</v>
      </c>
      <c r="AC56" t="b">
        <f t="shared" si="57"/>
        <v>0</v>
      </c>
      <c r="AD56" t="b">
        <f t="shared" si="57"/>
        <v>0</v>
      </c>
      <c r="AE56" t="b">
        <f t="shared" si="57"/>
        <v>0</v>
      </c>
      <c r="AF56" t="b">
        <f t="shared" si="57"/>
        <v>0</v>
      </c>
      <c r="AG56" t="b">
        <f t="shared" si="57"/>
        <v>0</v>
      </c>
      <c r="AH56" t="b">
        <f t="shared" si="57"/>
        <v>0</v>
      </c>
      <c r="AI56" t="b">
        <f t="shared" si="57"/>
        <v>1</v>
      </c>
      <c r="AJ56" t="b">
        <f t="shared" si="57"/>
        <v>0</v>
      </c>
      <c r="AK56" t="b">
        <f t="shared" si="57"/>
        <v>0</v>
      </c>
      <c r="AL56" t="b">
        <f t="shared" si="57"/>
        <v>0</v>
      </c>
      <c r="AM56" t="b">
        <f t="shared" si="57"/>
        <v>0</v>
      </c>
      <c r="AN56" t="b">
        <f t="shared" si="57"/>
        <v>0</v>
      </c>
      <c r="AO56" t="b">
        <f t="shared" si="57"/>
        <v>1</v>
      </c>
      <c r="AP56" t="b">
        <f t="shared" si="57"/>
        <v>0</v>
      </c>
      <c r="AQ56" t="b">
        <f t="shared" si="57"/>
        <v>1</v>
      </c>
      <c r="AT56" t="s">
        <v>42</v>
      </c>
      <c r="AU56" s="6">
        <f>AU53/SUM(AU53,AU51)</f>
        <v>0.45882352941176469</v>
      </c>
      <c r="AV56" s="2">
        <v>2012</v>
      </c>
      <c r="AW56" t="str">
        <f t="shared" ref="AW56:BT56" si="58">IF(AW37=TRUE,IF(OR(AW17&gt;0,AW17&gt;0),"True_Positive","False_Positive"),IF(AW37=FALSE,IF(AW17&gt;0,"False Negative","True Negative")))</f>
        <v>True Negative</v>
      </c>
      <c r="AX56" t="str">
        <f t="shared" si="58"/>
        <v>True Negative</v>
      </c>
      <c r="AY56" t="str">
        <f t="shared" si="58"/>
        <v>True Negative</v>
      </c>
      <c r="AZ56" t="str">
        <f t="shared" si="58"/>
        <v>True Negative</v>
      </c>
      <c r="BA56" t="str">
        <f t="shared" si="58"/>
        <v>True Negative</v>
      </c>
      <c r="BB56" t="str">
        <f t="shared" si="58"/>
        <v>False Negative</v>
      </c>
      <c r="BC56" t="str">
        <f t="shared" si="58"/>
        <v>True Negative</v>
      </c>
      <c r="BD56" t="str">
        <f t="shared" si="58"/>
        <v>False Negative</v>
      </c>
      <c r="BE56" t="str">
        <f t="shared" si="58"/>
        <v>True Negative</v>
      </c>
      <c r="BF56" t="str">
        <f t="shared" si="58"/>
        <v>True Negative</v>
      </c>
      <c r="BG56" t="str">
        <f t="shared" si="58"/>
        <v>True Negative</v>
      </c>
      <c r="BH56" t="str">
        <f t="shared" si="58"/>
        <v>True Negative</v>
      </c>
      <c r="BI56" t="str">
        <f t="shared" si="58"/>
        <v>True Negative</v>
      </c>
      <c r="BJ56" t="str">
        <f t="shared" si="58"/>
        <v>True Negative</v>
      </c>
      <c r="BK56" t="str">
        <f t="shared" si="58"/>
        <v>True Negative</v>
      </c>
      <c r="BL56" t="str">
        <f t="shared" si="58"/>
        <v>True Negative</v>
      </c>
      <c r="BM56" t="str">
        <f t="shared" si="58"/>
        <v>True Negative</v>
      </c>
      <c r="BN56" t="str">
        <f t="shared" si="58"/>
        <v>True Negative</v>
      </c>
      <c r="BO56" t="str">
        <f t="shared" si="58"/>
        <v>False Negative</v>
      </c>
      <c r="BP56" t="str">
        <f t="shared" si="58"/>
        <v>True Negative</v>
      </c>
    </row>
    <row r="57" spans="1:68" x14ac:dyDescent="0.25">
      <c r="A57" s="2">
        <v>2012</v>
      </c>
      <c r="B57" t="b">
        <f t="shared" ref="B57:U57" si="59">B17&gt;B35</f>
        <v>0</v>
      </c>
      <c r="C57" t="b">
        <f t="shared" si="59"/>
        <v>0</v>
      </c>
      <c r="D57" t="b">
        <f t="shared" si="59"/>
        <v>0</v>
      </c>
      <c r="E57" t="b">
        <f t="shared" si="59"/>
        <v>0</v>
      </c>
      <c r="F57" t="b">
        <f t="shared" si="59"/>
        <v>0</v>
      </c>
      <c r="G57" t="b">
        <f t="shared" si="59"/>
        <v>0</v>
      </c>
      <c r="H57" t="b">
        <f t="shared" si="59"/>
        <v>0</v>
      </c>
      <c r="I57" t="b">
        <f t="shared" si="59"/>
        <v>0</v>
      </c>
      <c r="J57" t="b">
        <f t="shared" si="59"/>
        <v>0</v>
      </c>
      <c r="K57" t="b">
        <f t="shared" si="59"/>
        <v>0</v>
      </c>
      <c r="L57" t="b">
        <f t="shared" si="59"/>
        <v>0</v>
      </c>
      <c r="M57" t="b">
        <f t="shared" si="59"/>
        <v>0</v>
      </c>
      <c r="N57" t="b">
        <f t="shared" si="59"/>
        <v>0</v>
      </c>
      <c r="O57" t="b">
        <f t="shared" si="59"/>
        <v>0</v>
      </c>
      <c r="P57" t="b">
        <f t="shared" si="59"/>
        <v>0</v>
      </c>
      <c r="Q57" t="b">
        <f t="shared" si="59"/>
        <v>0</v>
      </c>
      <c r="R57" t="b">
        <f t="shared" si="59"/>
        <v>0</v>
      </c>
      <c r="S57" t="b">
        <f t="shared" si="59"/>
        <v>0</v>
      </c>
      <c r="T57" t="b">
        <f t="shared" si="59"/>
        <v>0</v>
      </c>
      <c r="U57" t="b">
        <f t="shared" si="59"/>
        <v>0</v>
      </c>
      <c r="W57" s="2">
        <v>2012</v>
      </c>
      <c r="X57" t="b">
        <f t="shared" ref="X57:AQ57" si="60">X16&lt;X37</f>
        <v>0</v>
      </c>
      <c r="Y57" t="b">
        <f t="shared" si="60"/>
        <v>1</v>
      </c>
      <c r="Z57" t="b">
        <f t="shared" si="60"/>
        <v>0</v>
      </c>
      <c r="AA57" t="b">
        <f t="shared" si="60"/>
        <v>0</v>
      </c>
      <c r="AB57" t="b">
        <f t="shared" si="60"/>
        <v>0</v>
      </c>
      <c r="AC57" t="b">
        <f t="shared" si="60"/>
        <v>0</v>
      </c>
      <c r="AD57" t="b">
        <f t="shared" si="60"/>
        <v>0</v>
      </c>
      <c r="AE57" t="b">
        <f t="shared" si="60"/>
        <v>0</v>
      </c>
      <c r="AF57" t="b">
        <f t="shared" si="60"/>
        <v>0</v>
      </c>
      <c r="AG57" t="b">
        <f t="shared" si="60"/>
        <v>0</v>
      </c>
      <c r="AH57" t="b">
        <f t="shared" si="60"/>
        <v>0</v>
      </c>
      <c r="AI57" t="b">
        <f t="shared" si="60"/>
        <v>0</v>
      </c>
      <c r="AJ57" t="b">
        <f t="shared" si="60"/>
        <v>0</v>
      </c>
      <c r="AK57" t="b">
        <f t="shared" si="60"/>
        <v>0</v>
      </c>
      <c r="AL57" t="b">
        <f t="shared" si="60"/>
        <v>0</v>
      </c>
      <c r="AM57" t="b">
        <f t="shared" si="60"/>
        <v>0</v>
      </c>
      <c r="AN57" t="b">
        <f t="shared" si="60"/>
        <v>0</v>
      </c>
      <c r="AO57" t="b">
        <f t="shared" si="60"/>
        <v>0</v>
      </c>
      <c r="AP57" t="b">
        <f t="shared" si="60"/>
        <v>0</v>
      </c>
      <c r="AQ57" t="b">
        <f t="shared" si="60"/>
        <v>1</v>
      </c>
      <c r="AT57" t="s">
        <v>43</v>
      </c>
      <c r="AU57" s="6">
        <f>58/(AU54+AU52)</f>
        <v>0.24892703862660945</v>
      </c>
      <c r="AV57" s="2">
        <v>2013</v>
      </c>
      <c r="AW57" t="str">
        <f t="shared" ref="AW57:BT57" si="61">IF(AW38=TRUE,IF(OR(AW18&gt;0,AW18&gt;0),"True_Positive","False_Positive"),IF(AW38=FALSE,IF(AW18&gt;0,"False Negative","True Negative")))</f>
        <v>False Negative</v>
      </c>
      <c r="AX57" t="str">
        <f t="shared" si="61"/>
        <v>False_Positive</v>
      </c>
      <c r="AY57" t="str">
        <f t="shared" si="61"/>
        <v>True_Positive</v>
      </c>
      <c r="AZ57" t="str">
        <f t="shared" si="61"/>
        <v>True_Positive</v>
      </c>
      <c r="BA57" t="str">
        <f t="shared" si="61"/>
        <v>True Negative</v>
      </c>
      <c r="BB57" t="str">
        <f t="shared" si="61"/>
        <v>True Negative</v>
      </c>
      <c r="BC57" t="str">
        <f t="shared" si="61"/>
        <v>True_Positive</v>
      </c>
      <c r="BD57" t="str">
        <f t="shared" si="61"/>
        <v>False_Positive</v>
      </c>
      <c r="BE57" t="str">
        <f t="shared" si="61"/>
        <v>True Negative</v>
      </c>
      <c r="BF57" t="str">
        <f t="shared" si="61"/>
        <v>False Negative</v>
      </c>
      <c r="BG57" t="str">
        <f t="shared" si="61"/>
        <v>True Negative</v>
      </c>
      <c r="BH57" t="str">
        <f t="shared" si="61"/>
        <v>False_Positive</v>
      </c>
      <c r="BI57" t="str">
        <f t="shared" si="61"/>
        <v>True_Positive</v>
      </c>
      <c r="BJ57" t="str">
        <f t="shared" si="61"/>
        <v>True_Positive</v>
      </c>
      <c r="BK57" t="str">
        <f t="shared" si="61"/>
        <v>False Negative</v>
      </c>
      <c r="BL57" t="str">
        <f t="shared" si="61"/>
        <v>False_Positive</v>
      </c>
      <c r="BM57" t="str">
        <f t="shared" si="61"/>
        <v>False Negative</v>
      </c>
      <c r="BN57" t="str">
        <f t="shared" si="61"/>
        <v>True_Positive</v>
      </c>
      <c r="BO57" t="str">
        <f t="shared" si="61"/>
        <v>True Negative</v>
      </c>
      <c r="BP57" t="str">
        <f t="shared" si="61"/>
        <v>True_Positive</v>
      </c>
    </row>
    <row r="58" spans="1:68" x14ac:dyDescent="0.25">
      <c r="A58" s="2">
        <v>2013</v>
      </c>
      <c r="B58" t="b">
        <f t="shared" ref="B58:U58" si="62">B18&gt;B36</f>
        <v>1</v>
      </c>
      <c r="C58" t="b">
        <f t="shared" si="62"/>
        <v>1</v>
      </c>
      <c r="D58" t="b">
        <f t="shared" si="62"/>
        <v>1</v>
      </c>
      <c r="E58" t="b">
        <f t="shared" si="62"/>
        <v>1</v>
      </c>
      <c r="F58" t="b">
        <f t="shared" si="62"/>
        <v>1</v>
      </c>
      <c r="G58" t="b">
        <f t="shared" si="62"/>
        <v>1</v>
      </c>
      <c r="H58" t="b">
        <f t="shared" si="62"/>
        <v>1</v>
      </c>
      <c r="I58" t="b">
        <f t="shared" si="62"/>
        <v>1</v>
      </c>
      <c r="J58" t="b">
        <f t="shared" si="62"/>
        <v>1</v>
      </c>
      <c r="K58" t="b">
        <f t="shared" si="62"/>
        <v>1</v>
      </c>
      <c r="L58" t="b">
        <f t="shared" si="62"/>
        <v>1</v>
      </c>
      <c r="M58" t="b">
        <f t="shared" si="62"/>
        <v>1</v>
      </c>
      <c r="N58" t="b">
        <f t="shared" si="62"/>
        <v>1</v>
      </c>
      <c r="O58" t="b">
        <f t="shared" si="62"/>
        <v>1</v>
      </c>
      <c r="P58" t="b">
        <f t="shared" si="62"/>
        <v>1</v>
      </c>
      <c r="Q58" t="b">
        <f t="shared" si="62"/>
        <v>1</v>
      </c>
      <c r="R58" t="b">
        <f t="shared" si="62"/>
        <v>1</v>
      </c>
      <c r="S58" t="b">
        <f t="shared" si="62"/>
        <v>1</v>
      </c>
      <c r="T58" t="b">
        <f t="shared" si="62"/>
        <v>1</v>
      </c>
      <c r="U58" t="b">
        <f t="shared" si="62"/>
        <v>1</v>
      </c>
      <c r="W58" s="2">
        <v>2013</v>
      </c>
      <c r="X58" t="b">
        <f t="shared" ref="X58:AQ58" si="63">X17&lt;X38</f>
        <v>0</v>
      </c>
      <c r="Y58" t="b">
        <f t="shared" si="63"/>
        <v>1</v>
      </c>
      <c r="Z58" t="b">
        <f t="shared" si="63"/>
        <v>1</v>
      </c>
      <c r="AA58" t="b">
        <f t="shared" si="63"/>
        <v>1</v>
      </c>
      <c r="AB58" t="b">
        <f t="shared" si="63"/>
        <v>0</v>
      </c>
      <c r="AC58" t="b">
        <f t="shared" si="63"/>
        <v>0</v>
      </c>
      <c r="AD58" t="b">
        <f t="shared" si="63"/>
        <v>1</v>
      </c>
      <c r="AE58" t="b">
        <f t="shared" si="63"/>
        <v>1</v>
      </c>
      <c r="AF58" t="b">
        <f t="shared" si="63"/>
        <v>0</v>
      </c>
      <c r="AG58" t="b">
        <f t="shared" si="63"/>
        <v>0</v>
      </c>
      <c r="AH58" t="b">
        <f t="shared" si="63"/>
        <v>0</v>
      </c>
      <c r="AI58" t="b">
        <f t="shared" si="63"/>
        <v>1</v>
      </c>
      <c r="AJ58" t="b">
        <f t="shared" si="63"/>
        <v>1</v>
      </c>
      <c r="AK58" t="b">
        <f t="shared" si="63"/>
        <v>1</v>
      </c>
      <c r="AL58" t="b">
        <f t="shared" si="63"/>
        <v>0</v>
      </c>
      <c r="AM58" t="b">
        <f t="shared" si="63"/>
        <v>1</v>
      </c>
      <c r="AN58" t="b">
        <f t="shared" si="63"/>
        <v>0</v>
      </c>
      <c r="AO58" t="b">
        <f t="shared" si="63"/>
        <v>1</v>
      </c>
      <c r="AP58" t="b">
        <f t="shared" si="63"/>
        <v>0</v>
      </c>
      <c r="AQ58" t="b">
        <f t="shared" si="63"/>
        <v>1</v>
      </c>
      <c r="AT58" t="s">
        <v>34</v>
      </c>
      <c r="AU58" s="7">
        <f>AU53/AU50</f>
        <v>0.40206185567010311</v>
      </c>
      <c r="AV58" s="2">
        <v>2014</v>
      </c>
      <c r="AW58" t="str">
        <f t="shared" ref="AW58:BT58" si="64">IF(AW39=TRUE,IF(OR(AW19&gt;0,AW19&gt;0),"True_Positive","False_Positive"),IF(AW39=FALSE,IF(AW19&gt;0,"False Negative","True Negative")))</f>
        <v>True Negative</v>
      </c>
      <c r="AX58" t="str">
        <f t="shared" si="64"/>
        <v>True Negative</v>
      </c>
      <c r="AY58" t="str">
        <f t="shared" si="64"/>
        <v>True Negative</v>
      </c>
      <c r="AZ58" t="str">
        <f t="shared" si="64"/>
        <v>True Negative</v>
      </c>
      <c r="BA58" t="str">
        <f t="shared" si="64"/>
        <v>True Negative</v>
      </c>
      <c r="BB58" t="str">
        <f t="shared" si="64"/>
        <v>True Negative</v>
      </c>
      <c r="BC58" t="str">
        <f t="shared" si="64"/>
        <v>False_Positive</v>
      </c>
      <c r="BD58" t="str">
        <f t="shared" si="64"/>
        <v>False_Positive</v>
      </c>
      <c r="BE58" t="str">
        <f t="shared" si="64"/>
        <v>True Negative</v>
      </c>
      <c r="BF58" t="str">
        <f t="shared" si="64"/>
        <v>True Negative</v>
      </c>
      <c r="BG58" t="str">
        <f t="shared" si="64"/>
        <v>True Negative</v>
      </c>
      <c r="BH58" t="str">
        <f t="shared" si="64"/>
        <v>False Negative</v>
      </c>
      <c r="BI58" t="str">
        <f t="shared" si="64"/>
        <v>True Negative</v>
      </c>
      <c r="BJ58" t="str">
        <f t="shared" si="64"/>
        <v>False_Positive</v>
      </c>
      <c r="BK58" t="str">
        <f t="shared" si="64"/>
        <v>True Negative</v>
      </c>
      <c r="BL58" t="str">
        <f t="shared" si="64"/>
        <v>True Negative</v>
      </c>
      <c r="BM58" t="str">
        <f t="shared" si="64"/>
        <v>True Negative</v>
      </c>
      <c r="BN58" t="str">
        <f t="shared" si="64"/>
        <v>True Negative</v>
      </c>
      <c r="BO58" t="str">
        <f t="shared" si="64"/>
        <v>True Negative</v>
      </c>
      <c r="BP58" t="str">
        <f t="shared" si="64"/>
        <v>True Negative</v>
      </c>
    </row>
    <row r="59" spans="1:68" x14ac:dyDescent="0.25">
      <c r="A59" s="2">
        <v>2014</v>
      </c>
      <c r="B59" t="b">
        <f t="shared" ref="B59:U59" si="65">B19&gt;B37</f>
        <v>1</v>
      </c>
      <c r="C59" t="b">
        <f t="shared" si="65"/>
        <v>1</v>
      </c>
      <c r="D59" t="b">
        <f t="shared" si="65"/>
        <v>0</v>
      </c>
      <c r="E59" t="b">
        <f t="shared" si="65"/>
        <v>1</v>
      </c>
      <c r="F59" t="b">
        <f t="shared" si="65"/>
        <v>1</v>
      </c>
      <c r="G59" t="b">
        <f t="shared" si="65"/>
        <v>1</v>
      </c>
      <c r="H59" t="b">
        <f t="shared" si="65"/>
        <v>1</v>
      </c>
      <c r="I59" t="b">
        <f t="shared" si="65"/>
        <v>1</v>
      </c>
      <c r="J59" t="b">
        <f t="shared" si="65"/>
        <v>1</v>
      </c>
      <c r="K59" t="b">
        <f t="shared" si="65"/>
        <v>1</v>
      </c>
      <c r="L59" t="b">
        <f t="shared" si="65"/>
        <v>0</v>
      </c>
      <c r="M59" t="b">
        <f t="shared" si="65"/>
        <v>0</v>
      </c>
      <c r="N59" t="b">
        <f t="shared" si="65"/>
        <v>0</v>
      </c>
      <c r="O59" t="b">
        <f t="shared" si="65"/>
        <v>1</v>
      </c>
      <c r="P59" t="b">
        <f t="shared" si="65"/>
        <v>1</v>
      </c>
      <c r="Q59" t="b">
        <f t="shared" si="65"/>
        <v>1</v>
      </c>
      <c r="R59" t="b">
        <f t="shared" si="65"/>
        <v>1</v>
      </c>
      <c r="S59" t="b">
        <f t="shared" si="65"/>
        <v>0</v>
      </c>
      <c r="T59" t="b">
        <f t="shared" si="65"/>
        <v>1</v>
      </c>
      <c r="U59" t="b">
        <f t="shared" si="65"/>
        <v>0</v>
      </c>
      <c r="W59" s="2">
        <v>2014</v>
      </c>
      <c r="X59" t="b">
        <f t="shared" ref="X59:AQ59" si="66">X18&lt;X39</f>
        <v>0</v>
      </c>
      <c r="Y59" t="b">
        <f t="shared" si="66"/>
        <v>0</v>
      </c>
      <c r="Z59" t="b">
        <f t="shared" si="66"/>
        <v>0</v>
      </c>
      <c r="AA59" t="b">
        <f t="shared" si="66"/>
        <v>0</v>
      </c>
      <c r="AB59" t="b">
        <f t="shared" si="66"/>
        <v>0</v>
      </c>
      <c r="AC59" t="b">
        <f t="shared" si="66"/>
        <v>0</v>
      </c>
      <c r="AD59" t="b">
        <f t="shared" si="66"/>
        <v>1</v>
      </c>
      <c r="AE59" t="b">
        <f t="shared" si="66"/>
        <v>1</v>
      </c>
      <c r="AF59" t="b">
        <f t="shared" si="66"/>
        <v>0</v>
      </c>
      <c r="AG59" t="b">
        <f t="shared" si="66"/>
        <v>0</v>
      </c>
      <c r="AH59" t="b">
        <f t="shared" si="66"/>
        <v>0</v>
      </c>
      <c r="AI59" t="b">
        <f t="shared" si="66"/>
        <v>0</v>
      </c>
      <c r="AJ59" t="b">
        <f t="shared" si="66"/>
        <v>0</v>
      </c>
      <c r="AK59" t="b">
        <f t="shared" si="66"/>
        <v>1</v>
      </c>
      <c r="AL59" t="b">
        <f t="shared" si="66"/>
        <v>0</v>
      </c>
      <c r="AM59" t="b">
        <f t="shared" si="66"/>
        <v>0</v>
      </c>
      <c r="AN59" t="b">
        <f t="shared" si="66"/>
        <v>0</v>
      </c>
      <c r="AO59" t="b">
        <f t="shared" si="66"/>
        <v>0</v>
      </c>
      <c r="AP59" t="b">
        <f t="shared" si="66"/>
        <v>0</v>
      </c>
      <c r="AQ59" t="b">
        <f t="shared" si="66"/>
        <v>0</v>
      </c>
      <c r="AV59" s="2">
        <v>2015</v>
      </c>
      <c r="AW59" t="str">
        <f t="shared" ref="AW59:BT59" si="67">IF(AW40=TRUE,IF(OR(AW20&gt;0,AW20&gt;0),"True_Positive","False_Positive"),IF(AW40=FALSE,IF(AW20&gt;0,"False Negative","True Negative")))</f>
        <v>True Negative</v>
      </c>
      <c r="AX59" t="str">
        <f t="shared" si="67"/>
        <v>False Negative</v>
      </c>
      <c r="AY59" t="str">
        <f t="shared" si="67"/>
        <v>True Negative</v>
      </c>
      <c r="AZ59" t="str">
        <f t="shared" si="67"/>
        <v>False Negative</v>
      </c>
      <c r="BA59" t="str">
        <f t="shared" si="67"/>
        <v>True Negative</v>
      </c>
      <c r="BB59" t="str">
        <f t="shared" si="67"/>
        <v>False Negative</v>
      </c>
      <c r="BC59" t="str">
        <f t="shared" si="67"/>
        <v>True Negative</v>
      </c>
      <c r="BD59" t="str">
        <f t="shared" si="67"/>
        <v>True Negative</v>
      </c>
      <c r="BE59" t="str">
        <f t="shared" si="67"/>
        <v>True Negative</v>
      </c>
      <c r="BF59" t="str">
        <f t="shared" si="67"/>
        <v>True Negative</v>
      </c>
      <c r="BG59" t="str">
        <f t="shared" si="67"/>
        <v>True Negative</v>
      </c>
      <c r="BH59" t="str">
        <f t="shared" si="67"/>
        <v>True Negative</v>
      </c>
      <c r="BI59" t="str">
        <f t="shared" si="67"/>
        <v>True Negative</v>
      </c>
      <c r="BJ59" t="str">
        <f t="shared" si="67"/>
        <v>True Negative</v>
      </c>
      <c r="BK59" t="str">
        <f t="shared" si="67"/>
        <v>True Negative</v>
      </c>
      <c r="BL59" t="str">
        <f t="shared" si="67"/>
        <v>False Negative</v>
      </c>
      <c r="BM59" t="str">
        <f t="shared" si="67"/>
        <v>False Negative</v>
      </c>
      <c r="BN59" t="str">
        <f t="shared" si="67"/>
        <v>True Negative</v>
      </c>
      <c r="BO59" t="str">
        <f t="shared" si="67"/>
        <v>True Negative</v>
      </c>
      <c r="BP59" t="str">
        <f t="shared" si="67"/>
        <v>True Negative</v>
      </c>
    </row>
    <row r="60" spans="1:68" x14ac:dyDescent="0.25">
      <c r="A60" s="2">
        <v>2015</v>
      </c>
      <c r="B60" t="b">
        <f t="shared" ref="B60:U60" si="68">B20&gt;B38</f>
        <v>0</v>
      </c>
      <c r="C60" t="b">
        <f t="shared" si="68"/>
        <v>0</v>
      </c>
      <c r="D60" t="b">
        <f t="shared" si="68"/>
        <v>0</v>
      </c>
      <c r="E60" t="b">
        <f t="shared" si="68"/>
        <v>0</v>
      </c>
      <c r="F60" t="b">
        <f t="shared" si="68"/>
        <v>0</v>
      </c>
      <c r="G60" t="b">
        <f t="shared" si="68"/>
        <v>0</v>
      </c>
      <c r="H60" t="b">
        <f t="shared" si="68"/>
        <v>0</v>
      </c>
      <c r="I60" t="b">
        <f t="shared" si="68"/>
        <v>0</v>
      </c>
      <c r="J60" t="b">
        <f t="shared" si="68"/>
        <v>0</v>
      </c>
      <c r="K60" t="b">
        <f t="shared" si="68"/>
        <v>0</v>
      </c>
      <c r="L60" t="b">
        <f t="shared" si="68"/>
        <v>0</v>
      </c>
      <c r="M60" t="b">
        <f t="shared" si="68"/>
        <v>0</v>
      </c>
      <c r="N60" t="b">
        <f t="shared" si="68"/>
        <v>0</v>
      </c>
      <c r="O60" t="b">
        <f t="shared" si="68"/>
        <v>0</v>
      </c>
      <c r="P60" t="b">
        <f t="shared" si="68"/>
        <v>0</v>
      </c>
      <c r="Q60" t="b">
        <f t="shared" si="68"/>
        <v>0</v>
      </c>
      <c r="R60" t="b">
        <f t="shared" si="68"/>
        <v>0</v>
      </c>
      <c r="S60" t="b">
        <f t="shared" si="68"/>
        <v>0</v>
      </c>
      <c r="T60" t="b">
        <f t="shared" si="68"/>
        <v>0</v>
      </c>
      <c r="U60" t="b">
        <f t="shared" si="68"/>
        <v>0</v>
      </c>
      <c r="W60" s="2">
        <v>2015</v>
      </c>
      <c r="X60" t="b">
        <f t="shared" ref="X60:AQ60" si="69">X19&lt;X40</f>
        <v>0</v>
      </c>
      <c r="Y60" t="b">
        <f t="shared" si="69"/>
        <v>0</v>
      </c>
      <c r="Z60" t="b">
        <f t="shared" si="69"/>
        <v>0</v>
      </c>
      <c r="AA60" t="b">
        <f t="shared" si="69"/>
        <v>0</v>
      </c>
      <c r="AB60" t="b">
        <f t="shared" si="69"/>
        <v>1</v>
      </c>
      <c r="AC60" t="b">
        <f t="shared" si="69"/>
        <v>0</v>
      </c>
      <c r="AD60" t="b">
        <f t="shared" si="69"/>
        <v>0</v>
      </c>
      <c r="AE60" t="b">
        <f t="shared" si="69"/>
        <v>1</v>
      </c>
      <c r="AF60" t="b">
        <f t="shared" si="69"/>
        <v>0</v>
      </c>
      <c r="AG60" t="b">
        <f t="shared" si="69"/>
        <v>0</v>
      </c>
      <c r="AH60" t="b">
        <f t="shared" si="69"/>
        <v>1</v>
      </c>
      <c r="AI60" t="b">
        <f t="shared" si="69"/>
        <v>1</v>
      </c>
      <c r="AJ60" t="b">
        <f t="shared" si="69"/>
        <v>1</v>
      </c>
      <c r="AK60" t="b">
        <f t="shared" si="69"/>
        <v>0</v>
      </c>
      <c r="AL60" t="b">
        <f t="shared" si="69"/>
        <v>0</v>
      </c>
      <c r="AM60" t="b">
        <f t="shared" si="69"/>
        <v>1</v>
      </c>
      <c r="AN60" t="b">
        <f t="shared" si="69"/>
        <v>1</v>
      </c>
      <c r="AO60" t="b">
        <f t="shared" si="69"/>
        <v>1</v>
      </c>
      <c r="AP60" t="b">
        <f t="shared" si="69"/>
        <v>0</v>
      </c>
      <c r="AQ60" t="b">
        <f t="shared" si="69"/>
        <v>0</v>
      </c>
      <c r="AV60" s="2">
        <v>2016</v>
      </c>
      <c r="AW60" t="str">
        <f t="shared" ref="AW60:BT60" si="70">IF(AW41=TRUE,IF(OR(AW21&gt;0,AW21&gt;0),"True_Positive","False_Positive"),IF(AW41=FALSE,IF(AW21&gt;0,"False Negative","True Negative")))</f>
        <v>True Negative</v>
      </c>
      <c r="AX60" t="str">
        <f t="shared" si="70"/>
        <v>False Negative</v>
      </c>
      <c r="AY60" t="str">
        <f t="shared" si="70"/>
        <v>False Negative</v>
      </c>
      <c r="AZ60" t="str">
        <f t="shared" si="70"/>
        <v>True Negative</v>
      </c>
      <c r="BA60" t="str">
        <f t="shared" si="70"/>
        <v>True Negative</v>
      </c>
      <c r="BB60" t="str">
        <f t="shared" si="70"/>
        <v>False_Positive</v>
      </c>
      <c r="BC60" t="str">
        <f t="shared" si="70"/>
        <v>True Negative</v>
      </c>
      <c r="BD60" t="str">
        <f t="shared" si="70"/>
        <v>True Negative</v>
      </c>
      <c r="BE60" t="str">
        <f t="shared" si="70"/>
        <v>True Negative</v>
      </c>
      <c r="BF60" t="str">
        <f t="shared" si="70"/>
        <v>True_Positive</v>
      </c>
      <c r="BG60" t="str">
        <f t="shared" si="70"/>
        <v>True Negative</v>
      </c>
      <c r="BH60" t="str">
        <f t="shared" si="70"/>
        <v>True Negative</v>
      </c>
      <c r="BI60" t="str">
        <f t="shared" si="70"/>
        <v>False Negative</v>
      </c>
      <c r="BJ60" t="str">
        <f t="shared" si="70"/>
        <v>True Negative</v>
      </c>
      <c r="BK60" t="str">
        <f t="shared" si="70"/>
        <v>False_Positive</v>
      </c>
      <c r="BL60" t="str">
        <f t="shared" si="70"/>
        <v>True_Positive</v>
      </c>
      <c r="BM60" t="str">
        <f t="shared" si="70"/>
        <v>True Negative</v>
      </c>
      <c r="BN60" t="str">
        <f t="shared" si="70"/>
        <v>True Negative</v>
      </c>
      <c r="BO60" t="str">
        <f t="shared" si="70"/>
        <v>True Negative</v>
      </c>
      <c r="BP60" t="str">
        <f t="shared" si="70"/>
        <v>False Negative</v>
      </c>
    </row>
    <row r="61" spans="1:68" x14ac:dyDescent="0.25">
      <c r="A61" s="2">
        <v>2016</v>
      </c>
      <c r="B61" t="b">
        <f t="shared" ref="B61:U61" si="71">B21&gt;B39</f>
        <v>1</v>
      </c>
      <c r="C61" t="b">
        <f t="shared" si="71"/>
        <v>0</v>
      </c>
      <c r="D61" t="b">
        <f t="shared" si="71"/>
        <v>0</v>
      </c>
      <c r="E61" t="b">
        <f t="shared" si="71"/>
        <v>0</v>
      </c>
      <c r="F61" t="b">
        <f t="shared" si="71"/>
        <v>0</v>
      </c>
      <c r="G61" t="b">
        <f t="shared" si="71"/>
        <v>1</v>
      </c>
      <c r="H61" t="b">
        <f t="shared" si="71"/>
        <v>0</v>
      </c>
      <c r="I61" t="b">
        <f t="shared" si="71"/>
        <v>0</v>
      </c>
      <c r="J61" t="b">
        <f t="shared" si="71"/>
        <v>0</v>
      </c>
      <c r="K61" t="b">
        <f t="shared" si="71"/>
        <v>1</v>
      </c>
      <c r="L61" t="b">
        <f t="shared" si="71"/>
        <v>0</v>
      </c>
      <c r="M61" t="b">
        <f t="shared" si="71"/>
        <v>0</v>
      </c>
      <c r="N61" t="b">
        <f t="shared" si="71"/>
        <v>0</v>
      </c>
      <c r="O61" t="b">
        <f t="shared" si="71"/>
        <v>0</v>
      </c>
      <c r="P61" t="b">
        <f t="shared" si="71"/>
        <v>1</v>
      </c>
      <c r="Q61" t="b">
        <f t="shared" si="71"/>
        <v>1</v>
      </c>
      <c r="R61" t="b">
        <f t="shared" si="71"/>
        <v>0</v>
      </c>
      <c r="S61" t="b">
        <f t="shared" si="71"/>
        <v>0</v>
      </c>
      <c r="T61" t="b">
        <f t="shared" si="71"/>
        <v>0</v>
      </c>
      <c r="U61" t="b">
        <f t="shared" si="71"/>
        <v>0</v>
      </c>
      <c r="W61" s="2">
        <v>2016</v>
      </c>
      <c r="X61" t="b">
        <f t="shared" ref="X61:AQ61" si="72">X20&lt;X41</f>
        <v>0</v>
      </c>
      <c r="Y61" t="b">
        <f t="shared" si="72"/>
        <v>0</v>
      </c>
      <c r="Z61" t="b">
        <f t="shared" si="72"/>
        <v>1</v>
      </c>
      <c r="AA61" t="b">
        <f t="shared" si="72"/>
        <v>1</v>
      </c>
      <c r="AB61" t="b">
        <f t="shared" si="72"/>
        <v>1</v>
      </c>
      <c r="AC61" t="b">
        <f t="shared" si="72"/>
        <v>1</v>
      </c>
      <c r="AD61" t="b">
        <f t="shared" si="72"/>
        <v>1</v>
      </c>
      <c r="AE61" t="b">
        <f t="shared" si="72"/>
        <v>1</v>
      </c>
      <c r="AF61" t="b">
        <f t="shared" si="72"/>
        <v>1</v>
      </c>
      <c r="AG61" t="b">
        <f t="shared" si="72"/>
        <v>1</v>
      </c>
      <c r="AH61" t="b">
        <f t="shared" si="72"/>
        <v>1</v>
      </c>
      <c r="AI61" t="b">
        <f t="shared" si="72"/>
        <v>0</v>
      </c>
      <c r="AJ61" t="b">
        <f t="shared" si="72"/>
        <v>1</v>
      </c>
      <c r="AK61" t="b">
        <f t="shared" si="72"/>
        <v>0</v>
      </c>
      <c r="AL61" t="b">
        <f t="shared" si="72"/>
        <v>1</v>
      </c>
      <c r="AM61" t="b">
        <f t="shared" si="72"/>
        <v>1</v>
      </c>
      <c r="AN61" t="b">
        <f t="shared" si="72"/>
        <v>1</v>
      </c>
      <c r="AO61" t="b">
        <f t="shared" si="72"/>
        <v>1</v>
      </c>
      <c r="AP61" t="b">
        <f t="shared" si="72"/>
        <v>1</v>
      </c>
      <c r="AQ61" t="b">
        <f t="shared" si="72"/>
        <v>0</v>
      </c>
      <c r="AV61" s="2">
        <v>2017</v>
      </c>
      <c r="AW61" t="str">
        <f t="shared" ref="AW61:BT61" si="73">IF(AW42=TRUE,IF(OR(AW22&gt;0,AW22&gt;0),"True_Positive","False_Positive"),IF(AW42=FALSE,IF(AW22&gt;0,"False Negative","True Negative")))</f>
        <v>False_Positive</v>
      </c>
      <c r="AX61" t="str">
        <f t="shared" si="73"/>
        <v>False_Positive</v>
      </c>
      <c r="AY61" t="str">
        <f t="shared" si="73"/>
        <v>False_Positive</v>
      </c>
      <c r="AZ61" t="str">
        <f t="shared" si="73"/>
        <v>False_Positive</v>
      </c>
      <c r="BA61" t="str">
        <f t="shared" si="73"/>
        <v>True Negative</v>
      </c>
      <c r="BB61" t="str">
        <f t="shared" si="73"/>
        <v>False_Positive</v>
      </c>
      <c r="BC61" t="str">
        <f t="shared" si="73"/>
        <v>False_Positive</v>
      </c>
      <c r="BD61" t="str">
        <f t="shared" si="73"/>
        <v>True Negative</v>
      </c>
      <c r="BE61" t="str">
        <f t="shared" si="73"/>
        <v>False Negative</v>
      </c>
      <c r="BF61" t="str">
        <f t="shared" si="73"/>
        <v>False_Positive</v>
      </c>
      <c r="BG61" t="str">
        <f t="shared" si="73"/>
        <v>False_Positive</v>
      </c>
      <c r="BH61" t="str">
        <f t="shared" si="73"/>
        <v>True_Positive</v>
      </c>
      <c r="BI61" t="str">
        <f t="shared" si="73"/>
        <v>False_Positive</v>
      </c>
      <c r="BJ61" t="str">
        <f t="shared" si="73"/>
        <v>True Negative</v>
      </c>
      <c r="BK61" t="str">
        <f t="shared" si="73"/>
        <v>True Negative</v>
      </c>
      <c r="BL61" t="str">
        <f t="shared" si="73"/>
        <v>True Negative</v>
      </c>
      <c r="BM61" t="str">
        <f t="shared" si="73"/>
        <v>True Negative</v>
      </c>
      <c r="BN61" t="str">
        <f t="shared" si="73"/>
        <v>True_Positive</v>
      </c>
      <c r="BO61" t="str">
        <f t="shared" si="73"/>
        <v>False_Positive</v>
      </c>
      <c r="BP61" t="str">
        <f t="shared" si="73"/>
        <v>True Negative</v>
      </c>
    </row>
    <row r="62" spans="1:68" x14ac:dyDescent="0.25">
      <c r="A62" s="2">
        <v>2017</v>
      </c>
      <c r="B62" t="b">
        <f t="shared" ref="B62:U62" si="74">B22&gt;B40</f>
        <v>1</v>
      </c>
      <c r="C62" t="b">
        <f t="shared" si="74"/>
        <v>1</v>
      </c>
      <c r="D62" t="b">
        <f t="shared" si="74"/>
        <v>1</v>
      </c>
      <c r="E62" t="b">
        <f t="shared" si="74"/>
        <v>1</v>
      </c>
      <c r="F62" t="b">
        <f t="shared" si="74"/>
        <v>1</v>
      </c>
      <c r="G62" t="b">
        <f t="shared" si="74"/>
        <v>1</v>
      </c>
      <c r="H62" t="b">
        <f t="shared" si="74"/>
        <v>1</v>
      </c>
      <c r="I62" t="b">
        <f t="shared" si="74"/>
        <v>1</v>
      </c>
      <c r="J62" t="b">
        <f t="shared" si="74"/>
        <v>1</v>
      </c>
      <c r="K62" t="b">
        <f t="shared" si="74"/>
        <v>1</v>
      </c>
      <c r="L62" t="b">
        <f t="shared" si="74"/>
        <v>1</v>
      </c>
      <c r="M62" t="b">
        <f t="shared" si="74"/>
        <v>1</v>
      </c>
      <c r="N62" t="b">
        <f t="shared" si="74"/>
        <v>1</v>
      </c>
      <c r="O62" t="b">
        <f t="shared" si="74"/>
        <v>1</v>
      </c>
      <c r="P62" t="b">
        <f t="shared" si="74"/>
        <v>1</v>
      </c>
      <c r="Q62" t="b">
        <f t="shared" si="74"/>
        <v>1</v>
      </c>
      <c r="R62" t="b">
        <f t="shared" si="74"/>
        <v>1</v>
      </c>
      <c r="S62" t="b">
        <f t="shared" si="74"/>
        <v>1</v>
      </c>
      <c r="T62" t="b">
        <f t="shared" si="74"/>
        <v>1</v>
      </c>
      <c r="U62" t="b">
        <f t="shared" si="74"/>
        <v>0</v>
      </c>
      <c r="W62" s="2">
        <v>2017</v>
      </c>
      <c r="X62" t="b">
        <f t="shared" ref="X62:AQ62" si="75">X21&lt;X42</f>
        <v>1</v>
      </c>
      <c r="Y62" t="b">
        <f t="shared" si="75"/>
        <v>1</v>
      </c>
      <c r="Z62" t="b">
        <f t="shared" si="75"/>
        <v>1</v>
      </c>
      <c r="AA62" t="b">
        <f t="shared" si="75"/>
        <v>1</v>
      </c>
      <c r="AB62" t="b">
        <f t="shared" si="75"/>
        <v>0</v>
      </c>
      <c r="AC62" t="b">
        <f t="shared" si="75"/>
        <v>1</v>
      </c>
      <c r="AD62" t="b">
        <f t="shared" si="75"/>
        <v>1</v>
      </c>
      <c r="AE62" t="b">
        <f t="shared" si="75"/>
        <v>0</v>
      </c>
      <c r="AF62" t="b">
        <f t="shared" si="75"/>
        <v>0</v>
      </c>
      <c r="AG62" t="b">
        <f t="shared" si="75"/>
        <v>1</v>
      </c>
      <c r="AH62" t="b">
        <f t="shared" si="75"/>
        <v>1</v>
      </c>
      <c r="AI62" t="b">
        <f t="shared" si="75"/>
        <v>1</v>
      </c>
      <c r="AJ62" t="b">
        <f t="shared" si="75"/>
        <v>1</v>
      </c>
      <c r="AK62" t="b">
        <f t="shared" si="75"/>
        <v>0</v>
      </c>
      <c r="AL62" t="b">
        <f t="shared" si="75"/>
        <v>0</v>
      </c>
      <c r="AM62" t="b">
        <f t="shared" si="75"/>
        <v>0</v>
      </c>
      <c r="AN62" t="b">
        <f t="shared" si="75"/>
        <v>0</v>
      </c>
      <c r="AO62" t="b">
        <f t="shared" si="75"/>
        <v>1</v>
      </c>
      <c r="AP62" t="b">
        <f t="shared" si="75"/>
        <v>1</v>
      </c>
      <c r="AQ62" t="b">
        <f t="shared" si="75"/>
        <v>1</v>
      </c>
      <c r="AV62" s="2">
        <v>2018</v>
      </c>
      <c r="AW62" t="str">
        <f t="shared" ref="AW62:BT62" si="76">IF(AW43=TRUE,IF(OR(AW23&gt;0,AW23&gt;0),"True_Positive","False_Positive"),IF(AW43=FALSE,IF(AW23&gt;0,"False Negative","True Negative")))</f>
        <v>False_Positive</v>
      </c>
      <c r="AX62" t="str">
        <f t="shared" si="76"/>
        <v>False_Positive</v>
      </c>
      <c r="AY62" t="str">
        <f t="shared" si="76"/>
        <v>True Negative</v>
      </c>
      <c r="AZ62" t="str">
        <f t="shared" si="76"/>
        <v>True Negative</v>
      </c>
      <c r="BA62" t="str">
        <f t="shared" si="76"/>
        <v>True Negative</v>
      </c>
      <c r="BB62" t="str">
        <f t="shared" si="76"/>
        <v>True Negative</v>
      </c>
      <c r="BC62" t="str">
        <f t="shared" si="76"/>
        <v>True Negative</v>
      </c>
      <c r="BD62" t="str">
        <f t="shared" si="76"/>
        <v>True Negative</v>
      </c>
      <c r="BE62" t="str">
        <f t="shared" si="76"/>
        <v>True Negative</v>
      </c>
      <c r="BF62" t="str">
        <f t="shared" si="76"/>
        <v>True Negative</v>
      </c>
      <c r="BG62" t="str">
        <f t="shared" si="76"/>
        <v>True Negative</v>
      </c>
      <c r="BH62" t="str">
        <f t="shared" si="76"/>
        <v>False Negative</v>
      </c>
      <c r="BI62" t="str">
        <f t="shared" si="76"/>
        <v>True Negative</v>
      </c>
      <c r="BJ62" t="str">
        <f t="shared" si="76"/>
        <v>True Negative</v>
      </c>
      <c r="BK62" t="str">
        <f t="shared" si="76"/>
        <v>False Negative</v>
      </c>
      <c r="BL62" t="str">
        <f t="shared" si="76"/>
        <v>True Negative</v>
      </c>
      <c r="BM62" t="str">
        <f t="shared" si="76"/>
        <v>True Negative</v>
      </c>
      <c r="BN62" t="str">
        <f t="shared" si="76"/>
        <v>True Negative</v>
      </c>
      <c r="BO62" t="str">
        <f t="shared" si="76"/>
        <v>True Negative</v>
      </c>
      <c r="BP62" t="str">
        <f t="shared" si="76"/>
        <v>False Negative</v>
      </c>
    </row>
    <row r="63" spans="1:68" x14ac:dyDescent="0.25">
      <c r="A63" s="2">
        <v>2018</v>
      </c>
      <c r="B63" t="b">
        <f t="shared" ref="B63:U63" si="77">B23&gt;B41</f>
        <v>1</v>
      </c>
      <c r="C63" t="b">
        <f t="shared" si="77"/>
        <v>1</v>
      </c>
      <c r="D63" t="b">
        <f t="shared" si="77"/>
        <v>1</v>
      </c>
      <c r="E63" t="b">
        <f t="shared" si="77"/>
        <v>1</v>
      </c>
      <c r="F63" t="b">
        <f t="shared" si="77"/>
        <v>1</v>
      </c>
      <c r="G63" t="b">
        <f t="shared" si="77"/>
        <v>0</v>
      </c>
      <c r="H63" t="b">
        <f t="shared" si="77"/>
        <v>1</v>
      </c>
      <c r="I63" t="b">
        <f t="shared" si="77"/>
        <v>0</v>
      </c>
      <c r="J63" t="b">
        <f t="shared" si="77"/>
        <v>1</v>
      </c>
      <c r="K63" t="b">
        <f t="shared" si="77"/>
        <v>1</v>
      </c>
      <c r="L63" t="b">
        <f t="shared" si="77"/>
        <v>1</v>
      </c>
      <c r="M63" t="b">
        <f t="shared" si="77"/>
        <v>1</v>
      </c>
      <c r="N63" t="b">
        <f t="shared" si="77"/>
        <v>1</v>
      </c>
      <c r="O63" t="b">
        <f t="shared" si="77"/>
        <v>1</v>
      </c>
      <c r="P63" t="b">
        <f t="shared" si="77"/>
        <v>1</v>
      </c>
      <c r="Q63" t="b">
        <f t="shared" si="77"/>
        <v>1</v>
      </c>
      <c r="R63" t="b">
        <f t="shared" si="77"/>
        <v>1</v>
      </c>
      <c r="S63" t="b">
        <f t="shared" si="77"/>
        <v>1</v>
      </c>
      <c r="T63" t="b">
        <f t="shared" si="77"/>
        <v>1</v>
      </c>
      <c r="U63" t="b">
        <f t="shared" si="77"/>
        <v>1</v>
      </c>
      <c r="W63" s="2">
        <v>2018</v>
      </c>
      <c r="X63" t="b">
        <f t="shared" ref="X63:AQ63" si="78">X22&lt;X43</f>
        <v>1</v>
      </c>
      <c r="Y63" t="b">
        <f t="shared" si="78"/>
        <v>1</v>
      </c>
      <c r="Z63" t="b">
        <f t="shared" si="78"/>
        <v>0</v>
      </c>
      <c r="AA63" t="b">
        <f t="shared" si="78"/>
        <v>0</v>
      </c>
      <c r="AB63" t="b">
        <f t="shared" si="78"/>
        <v>0</v>
      </c>
      <c r="AC63" t="b">
        <f t="shared" si="78"/>
        <v>0</v>
      </c>
      <c r="AD63" t="b">
        <f t="shared" si="78"/>
        <v>0</v>
      </c>
      <c r="AE63" t="b">
        <f t="shared" si="78"/>
        <v>0</v>
      </c>
      <c r="AF63" t="b">
        <f t="shared" si="78"/>
        <v>0</v>
      </c>
      <c r="AG63" t="b">
        <f t="shared" si="78"/>
        <v>0</v>
      </c>
      <c r="AH63" t="b">
        <f t="shared" si="78"/>
        <v>0</v>
      </c>
      <c r="AI63" t="b">
        <f t="shared" si="78"/>
        <v>0</v>
      </c>
      <c r="AJ63" t="b">
        <f t="shared" si="78"/>
        <v>0</v>
      </c>
      <c r="AK63" t="b">
        <f t="shared" si="78"/>
        <v>0</v>
      </c>
      <c r="AL63" t="b">
        <f t="shared" si="78"/>
        <v>0</v>
      </c>
      <c r="AM63" t="b">
        <f t="shared" si="78"/>
        <v>0</v>
      </c>
      <c r="AN63" t="b">
        <f t="shared" si="78"/>
        <v>0</v>
      </c>
      <c r="AO63" t="b">
        <f t="shared" si="78"/>
        <v>0</v>
      </c>
      <c r="AP63" t="b">
        <f t="shared" si="78"/>
        <v>0</v>
      </c>
      <c r="AQ63" t="b">
        <f t="shared" si="78"/>
        <v>0</v>
      </c>
      <c r="AV63" s="2">
        <v>2019</v>
      </c>
      <c r="AW63" t="str">
        <f t="shared" ref="AW63:BT63" si="79">IF(AW44=TRUE,IF(OR(AW24&gt;0,AW24&gt;0),"True_Positive","False_Positive"),IF(AW44=FALSE,IF(AW24&gt;0,"False Negative","True Negative")))</f>
        <v>True Negative</v>
      </c>
      <c r="AX63" t="str">
        <f t="shared" si="79"/>
        <v>False_Positive</v>
      </c>
      <c r="AY63" t="str">
        <f t="shared" si="79"/>
        <v>True Negative</v>
      </c>
      <c r="AZ63" t="str">
        <f t="shared" si="79"/>
        <v>False_Positive</v>
      </c>
      <c r="BA63" t="str">
        <f t="shared" si="79"/>
        <v>True Negative</v>
      </c>
      <c r="BB63" t="str">
        <f t="shared" si="79"/>
        <v>True Negative</v>
      </c>
      <c r="BC63" t="str">
        <f t="shared" si="79"/>
        <v>False_Positive</v>
      </c>
      <c r="BD63" t="str">
        <f t="shared" si="79"/>
        <v>False_Positive</v>
      </c>
      <c r="BE63" t="str">
        <f t="shared" si="79"/>
        <v>True Negative</v>
      </c>
      <c r="BF63" t="str">
        <f t="shared" si="79"/>
        <v>False_Positive</v>
      </c>
      <c r="BG63" t="str">
        <f t="shared" si="79"/>
        <v>False_Positive</v>
      </c>
      <c r="BH63" t="str">
        <f t="shared" si="79"/>
        <v>False Negative</v>
      </c>
      <c r="BI63" t="str">
        <f t="shared" si="79"/>
        <v>True Negative</v>
      </c>
      <c r="BJ63" t="str">
        <f t="shared" si="79"/>
        <v>True Negative</v>
      </c>
      <c r="BK63" t="str">
        <f t="shared" si="79"/>
        <v>True Negative</v>
      </c>
      <c r="BL63" t="str">
        <f t="shared" si="79"/>
        <v>False_Positive</v>
      </c>
      <c r="BM63" t="str">
        <f t="shared" si="79"/>
        <v>False_Positive</v>
      </c>
      <c r="BN63" t="str">
        <f t="shared" si="79"/>
        <v>True Negative</v>
      </c>
      <c r="BO63" t="str">
        <f t="shared" si="79"/>
        <v>True Negative</v>
      </c>
      <c r="BP63" t="str">
        <f t="shared" si="79"/>
        <v>False_Positive</v>
      </c>
    </row>
    <row r="64" spans="1:68" x14ac:dyDescent="0.25">
      <c r="A64" s="2">
        <v>2019</v>
      </c>
      <c r="B64" t="b">
        <f t="shared" ref="B64:U64" si="80">B24&gt;B42</f>
        <v>1</v>
      </c>
      <c r="C64" t="b">
        <f t="shared" si="80"/>
        <v>1</v>
      </c>
      <c r="D64" t="b">
        <f t="shared" si="80"/>
        <v>1</v>
      </c>
      <c r="E64" t="b">
        <f t="shared" si="80"/>
        <v>1</v>
      </c>
      <c r="F64" t="b">
        <f t="shared" si="80"/>
        <v>1</v>
      </c>
      <c r="G64" t="b">
        <f t="shared" si="80"/>
        <v>1</v>
      </c>
      <c r="H64" t="b">
        <f t="shared" si="80"/>
        <v>1</v>
      </c>
      <c r="I64" t="b">
        <f t="shared" si="80"/>
        <v>1</v>
      </c>
      <c r="J64" t="b">
        <f t="shared" si="80"/>
        <v>1</v>
      </c>
      <c r="K64" t="b">
        <f t="shared" si="80"/>
        <v>1</v>
      </c>
      <c r="L64" t="b">
        <f t="shared" si="80"/>
        <v>1</v>
      </c>
      <c r="M64" t="b">
        <f t="shared" si="80"/>
        <v>1</v>
      </c>
      <c r="N64" t="b">
        <f t="shared" si="80"/>
        <v>1</v>
      </c>
      <c r="O64" t="b">
        <f t="shared" si="80"/>
        <v>1</v>
      </c>
      <c r="P64" t="b">
        <f t="shared" si="80"/>
        <v>1</v>
      </c>
      <c r="Q64" t="b">
        <f t="shared" si="80"/>
        <v>1</v>
      </c>
      <c r="R64" t="b">
        <f t="shared" si="80"/>
        <v>1</v>
      </c>
      <c r="S64" t="b">
        <f t="shared" si="80"/>
        <v>1</v>
      </c>
      <c r="T64" t="b">
        <f t="shared" si="80"/>
        <v>1</v>
      </c>
      <c r="U64" t="b">
        <f t="shared" si="80"/>
        <v>1</v>
      </c>
      <c r="W64" s="2">
        <v>2019</v>
      </c>
      <c r="X64" t="b">
        <f t="shared" ref="X64:AQ64" si="81">X23&lt;X44</f>
        <v>0</v>
      </c>
      <c r="Y64" t="b">
        <f t="shared" si="81"/>
        <v>1</v>
      </c>
      <c r="Z64" t="b">
        <f t="shared" si="81"/>
        <v>0</v>
      </c>
      <c r="AA64" t="b">
        <f t="shared" si="81"/>
        <v>1</v>
      </c>
      <c r="AB64" t="b">
        <f t="shared" si="81"/>
        <v>0</v>
      </c>
      <c r="AC64" t="b">
        <f t="shared" si="81"/>
        <v>0</v>
      </c>
      <c r="AD64" t="b">
        <f t="shared" si="81"/>
        <v>1</v>
      </c>
      <c r="AE64" t="b">
        <f t="shared" si="81"/>
        <v>1</v>
      </c>
      <c r="AF64" t="b">
        <f t="shared" si="81"/>
        <v>0</v>
      </c>
      <c r="AG64" t="b">
        <f t="shared" si="81"/>
        <v>1</v>
      </c>
      <c r="AH64" t="b">
        <f t="shared" si="81"/>
        <v>1</v>
      </c>
      <c r="AI64" t="b">
        <f t="shared" si="81"/>
        <v>0</v>
      </c>
      <c r="AJ64" t="b">
        <f t="shared" si="81"/>
        <v>0</v>
      </c>
      <c r="AK64" t="b">
        <f t="shared" si="81"/>
        <v>0</v>
      </c>
      <c r="AL64" t="b">
        <f t="shared" si="81"/>
        <v>0</v>
      </c>
      <c r="AM64" t="b">
        <f t="shared" si="81"/>
        <v>1</v>
      </c>
      <c r="AN64" t="b">
        <f t="shared" si="81"/>
        <v>1</v>
      </c>
      <c r="AO64" t="b">
        <f t="shared" si="81"/>
        <v>0</v>
      </c>
      <c r="AP64" t="b">
        <f t="shared" si="81"/>
        <v>0</v>
      </c>
      <c r="AQ64" t="b">
        <f t="shared" si="81"/>
        <v>1</v>
      </c>
      <c r="AV64" s="2">
        <v>2020</v>
      </c>
      <c r="AW64" t="str">
        <f t="shared" ref="AW64:BT64" si="82">IF(AW45=TRUE,IF(OR(AW25&gt;0,AW25&gt;0),"True_Positive","False_Positive"),IF(AW45=FALSE,IF(AW25&gt;0,"False Negative","True Negative")))</f>
        <v>True Negative</v>
      </c>
      <c r="AX64" t="str">
        <f t="shared" si="82"/>
        <v>True Negative</v>
      </c>
      <c r="AY64" t="str">
        <f t="shared" si="82"/>
        <v>True Negative</v>
      </c>
      <c r="AZ64" t="str">
        <f t="shared" si="82"/>
        <v>False_Positive</v>
      </c>
      <c r="BA64" t="str">
        <f t="shared" si="82"/>
        <v>True Negative</v>
      </c>
      <c r="BB64" t="str">
        <f t="shared" si="82"/>
        <v>True Negative</v>
      </c>
      <c r="BC64" t="str">
        <f t="shared" si="82"/>
        <v>True Negative</v>
      </c>
      <c r="BD64" t="str">
        <f t="shared" si="82"/>
        <v>True Negative</v>
      </c>
      <c r="BE64" t="str">
        <f t="shared" si="82"/>
        <v>True Negative</v>
      </c>
      <c r="BF64" t="str">
        <f t="shared" si="82"/>
        <v>True Negative</v>
      </c>
      <c r="BG64" t="str">
        <f t="shared" si="82"/>
        <v>True Negative</v>
      </c>
      <c r="BH64" t="str">
        <f t="shared" si="82"/>
        <v>True_Positive</v>
      </c>
      <c r="BI64" t="str">
        <f t="shared" si="82"/>
        <v>False_Positive</v>
      </c>
      <c r="BJ64" t="str">
        <f t="shared" si="82"/>
        <v>False_Positive</v>
      </c>
      <c r="BK64" t="str">
        <f t="shared" si="82"/>
        <v>True Negative</v>
      </c>
      <c r="BL64" t="str">
        <f t="shared" si="82"/>
        <v>False Negative</v>
      </c>
      <c r="BM64" t="str">
        <f t="shared" si="82"/>
        <v>True Negative</v>
      </c>
      <c r="BN64" t="str">
        <f t="shared" si="82"/>
        <v>True Negative</v>
      </c>
      <c r="BO64" t="str">
        <f t="shared" si="82"/>
        <v>False_Positive</v>
      </c>
      <c r="BP64" t="str">
        <f t="shared" si="82"/>
        <v>True Negative</v>
      </c>
    </row>
    <row r="65" spans="1:57" x14ac:dyDescent="0.25">
      <c r="A65" s="2">
        <v>2020</v>
      </c>
      <c r="B65" t="b">
        <f t="shared" ref="B65:U65" si="83">B25&gt;B43</f>
        <v>0</v>
      </c>
      <c r="C65" t="b">
        <f t="shared" si="83"/>
        <v>0</v>
      </c>
      <c r="D65" t="b">
        <f t="shared" si="83"/>
        <v>0</v>
      </c>
      <c r="E65" t="b">
        <f t="shared" si="83"/>
        <v>1</v>
      </c>
      <c r="F65" t="b">
        <f t="shared" si="83"/>
        <v>0</v>
      </c>
      <c r="G65" t="b">
        <f t="shared" si="83"/>
        <v>0</v>
      </c>
      <c r="H65" t="b">
        <f t="shared" si="83"/>
        <v>0</v>
      </c>
      <c r="I65" t="b">
        <f t="shared" si="83"/>
        <v>0</v>
      </c>
      <c r="J65" t="b">
        <f t="shared" si="83"/>
        <v>0</v>
      </c>
      <c r="K65" t="b">
        <f t="shared" si="83"/>
        <v>0</v>
      </c>
      <c r="L65" t="b">
        <f t="shared" si="83"/>
        <v>0</v>
      </c>
      <c r="M65" t="b">
        <f t="shared" si="83"/>
        <v>1</v>
      </c>
      <c r="N65" t="b">
        <f t="shared" si="83"/>
        <v>1</v>
      </c>
      <c r="O65" t="b">
        <f t="shared" si="83"/>
        <v>1</v>
      </c>
      <c r="P65" t="b">
        <f t="shared" si="83"/>
        <v>0</v>
      </c>
      <c r="Q65" t="b">
        <f t="shared" si="83"/>
        <v>0</v>
      </c>
      <c r="R65" t="b">
        <f t="shared" si="83"/>
        <v>0</v>
      </c>
      <c r="S65" t="b">
        <f t="shared" si="83"/>
        <v>0</v>
      </c>
      <c r="T65" t="b">
        <f t="shared" si="83"/>
        <v>1</v>
      </c>
      <c r="U65" t="b">
        <f t="shared" si="83"/>
        <v>0</v>
      </c>
      <c r="W65" s="2">
        <v>2020</v>
      </c>
      <c r="X65" t="b">
        <f>X24&lt;X45</f>
        <v>1</v>
      </c>
      <c r="Y65" t="b">
        <f t="shared" ref="Y65:AQ65" si="84">Y24&lt;Y45</f>
        <v>1</v>
      </c>
      <c r="Z65" t="b">
        <f t="shared" si="84"/>
        <v>1</v>
      </c>
      <c r="AA65" t="b">
        <f t="shared" si="84"/>
        <v>1</v>
      </c>
      <c r="AB65" t="b">
        <f t="shared" si="84"/>
        <v>1</v>
      </c>
      <c r="AC65" t="b">
        <f t="shared" si="84"/>
        <v>1</v>
      </c>
      <c r="AD65" t="b">
        <f t="shared" si="84"/>
        <v>1</v>
      </c>
      <c r="AE65" t="b">
        <f t="shared" si="84"/>
        <v>1</v>
      </c>
      <c r="AF65" t="b">
        <f t="shared" si="84"/>
        <v>1</v>
      </c>
      <c r="AG65" t="b">
        <f t="shared" si="84"/>
        <v>1</v>
      </c>
      <c r="AH65" t="b">
        <f t="shared" si="84"/>
        <v>1</v>
      </c>
      <c r="AI65" t="b">
        <f t="shared" si="84"/>
        <v>1</v>
      </c>
      <c r="AJ65" t="b">
        <f t="shared" si="84"/>
        <v>1</v>
      </c>
      <c r="AK65" t="b">
        <f t="shared" si="84"/>
        <v>1</v>
      </c>
      <c r="AL65" t="b">
        <f t="shared" si="84"/>
        <v>1</v>
      </c>
      <c r="AM65" t="b">
        <f t="shared" si="84"/>
        <v>1</v>
      </c>
      <c r="AN65" t="b">
        <f t="shared" si="84"/>
        <v>1</v>
      </c>
      <c r="AO65" t="b">
        <f t="shared" si="84"/>
        <v>1</v>
      </c>
      <c r="AP65" t="b">
        <f t="shared" si="84"/>
        <v>1</v>
      </c>
      <c r="AQ65" t="b">
        <f t="shared" si="84"/>
        <v>1</v>
      </c>
    </row>
    <row r="66" spans="1:57" x14ac:dyDescent="0.25">
      <c r="A66" s="2"/>
      <c r="W66" s="2"/>
      <c r="AZ66" t="s">
        <v>41</v>
      </c>
      <c r="BA66" t="s">
        <v>38</v>
      </c>
      <c r="BB66" t="s">
        <v>39</v>
      </c>
      <c r="BC66" t="s">
        <v>35</v>
      </c>
      <c r="BD66" t="s">
        <v>36</v>
      </c>
    </row>
    <row r="67" spans="1:57" x14ac:dyDescent="0.25">
      <c r="AT67" t="s">
        <v>37</v>
      </c>
      <c r="BA67" s="6">
        <v>0.45882352941176402</v>
      </c>
      <c r="BB67" s="6">
        <v>0.24680851063829701</v>
      </c>
      <c r="BC67" s="6">
        <v>0.402061855670103</v>
      </c>
      <c r="BD67" s="6">
        <v>2.6783560345729099E-4</v>
      </c>
      <c r="BE67" s="8"/>
    </row>
    <row r="68" spans="1:57" x14ac:dyDescent="0.25">
      <c r="BA68" s="9">
        <f>+BA67-AU56</f>
        <v>-6.6613381477509392E-16</v>
      </c>
      <c r="BB68" s="9">
        <f>BB67-AU57</f>
        <v>-2.1185279883124408E-3</v>
      </c>
      <c r="BC68" s="8" t="b">
        <f>BC67=AU58</f>
        <v>1</v>
      </c>
    </row>
  </sheetData>
  <conditionalFormatting sqref="AW30:BP45">
    <cfRule type="cellIs" dxfId="8" priority="13" operator="equal">
      <formula>$X$50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0:BO44">
    <cfRule type="cellIs" dxfId="7" priority="11" operator="equal">
      <formula>$X$50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5:BH45">
    <cfRule type="cellIs" dxfId="6" priority="9" operator="equal">
      <formula>$X$50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5:BO45">
    <cfRule type="cellIs" dxfId="5" priority="7" operator="equal">
      <formula>$X$50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0:BP45">
    <cfRule type="cellIs" dxfId="4" priority="5" operator="equal">
      <formula>$X$50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0:BP44">
    <cfRule type="cellIs" dxfId="3" priority="3" operator="equal">
      <formula>$X$50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5">
    <cfRule type="cellIs" dxfId="2" priority="1" operator="equal">
      <formula>$X$50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9:BP64">
    <cfRule type="cellIs" dxfId="1" priority="15" operator="equal">
      <formula>$AT$53</formula>
    </cfRule>
  </conditionalFormatting>
  <conditionalFormatting sqref="AW48:BP64">
    <cfRule type="cellIs" dxfId="0" priority="16" operator="equal">
      <formula>$AT$51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128"/>
  <sheetViews>
    <sheetView tabSelected="1" workbookViewId="0"/>
  </sheetViews>
  <sheetFormatPr defaultRowHeight="15" x14ac:dyDescent="0.25"/>
  <cols>
    <col min="7" max="8" width="20.7109375" customWidth="1"/>
    <col min="12" max="12" width="16.5703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G1" t="s">
        <v>44</v>
      </c>
      <c r="L1" t="s">
        <v>55</v>
      </c>
      <c r="M1" t="s">
        <v>54</v>
      </c>
      <c r="Q1" t="s">
        <v>1</v>
      </c>
      <c r="R1" t="s">
        <v>4</v>
      </c>
    </row>
    <row r="2" spans="1:39" x14ac:dyDescent="0.25">
      <c r="A2">
        <v>2001</v>
      </c>
      <c r="B2" t="s">
        <v>4</v>
      </c>
      <c r="C2">
        <v>8.9220293847223103E-2</v>
      </c>
      <c r="D2" t="s">
        <v>5</v>
      </c>
      <c r="G2" t="s">
        <v>45</v>
      </c>
      <c r="L2" t="s">
        <v>56</v>
      </c>
      <c r="M2" t="s">
        <v>4</v>
      </c>
      <c r="Q2" t="s">
        <v>57</v>
      </c>
      <c r="R2" t="s">
        <v>141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39" x14ac:dyDescent="0.25">
      <c r="A3">
        <v>2001</v>
      </c>
      <c r="B3" t="s">
        <v>6</v>
      </c>
      <c r="C3">
        <v>8.7877837607528306E-2</v>
      </c>
      <c r="D3" t="s">
        <v>5</v>
      </c>
      <c r="G3" t="s">
        <v>46</v>
      </c>
      <c r="L3" s="10">
        <v>44470</v>
      </c>
      <c r="M3" s="11">
        <v>268.36200000000002</v>
      </c>
      <c r="N3" s="15">
        <f>AVERAGE(M3:M7)</f>
        <v>260.9144</v>
      </c>
      <c r="O3" s="8">
        <f>SUMIFS(C:C,A:A,2021,B:B,"Atlanta",D:D,"cpi")</f>
        <v>260.9144</v>
      </c>
      <c r="P3" s="8" t="b">
        <f>O3=N3</f>
        <v>1</v>
      </c>
      <c r="Q3" t="s">
        <v>58</v>
      </c>
      <c r="R3">
        <v>8.8830259724501801E-2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25">
      <c r="A4">
        <v>2001</v>
      </c>
      <c r="B4" t="s">
        <v>7</v>
      </c>
      <c r="C4">
        <v>7.2683758386891298E-2</v>
      </c>
      <c r="D4" t="s">
        <v>5</v>
      </c>
      <c r="G4" t="s">
        <v>47</v>
      </c>
      <c r="L4" s="10">
        <v>44409</v>
      </c>
      <c r="M4" s="12">
        <v>264.50200000000001</v>
      </c>
      <c r="Q4" t="s">
        <v>59</v>
      </c>
      <c r="R4">
        <v>8.9120479137887898E-2</v>
      </c>
    </row>
    <row r="5" spans="1:39" x14ac:dyDescent="0.25">
      <c r="A5">
        <v>2001</v>
      </c>
      <c r="B5" t="s">
        <v>8</v>
      </c>
      <c r="C5">
        <v>7.8997543090960506E-2</v>
      </c>
      <c r="D5" t="s">
        <v>5</v>
      </c>
      <c r="G5" t="s">
        <v>48</v>
      </c>
      <c r="L5" s="10">
        <v>44348</v>
      </c>
      <c r="M5" s="12">
        <v>261.66199999999998</v>
      </c>
      <c r="Q5" t="s">
        <v>60</v>
      </c>
      <c r="R5">
        <v>9.0176711226978207E-2</v>
      </c>
    </row>
    <row r="6" spans="1:39" x14ac:dyDescent="0.25">
      <c r="A6">
        <v>2001</v>
      </c>
      <c r="B6" t="s">
        <v>9</v>
      </c>
      <c r="C6">
        <v>8.7702594503310902E-2</v>
      </c>
      <c r="D6" t="s">
        <v>5</v>
      </c>
      <c r="G6" t="s">
        <v>49</v>
      </c>
      <c r="L6" s="10">
        <v>44287</v>
      </c>
      <c r="M6" s="12">
        <v>257.07400000000001</v>
      </c>
      <c r="Q6" t="s">
        <v>61</v>
      </c>
      <c r="R6">
        <v>8.8753725299524702E-2</v>
      </c>
    </row>
    <row r="7" spans="1:39" x14ac:dyDescent="0.25">
      <c r="A7">
        <v>2001</v>
      </c>
      <c r="B7" t="s">
        <v>10</v>
      </c>
      <c r="C7">
        <v>8.8179120879120901E-2</v>
      </c>
      <c r="D7" t="s">
        <v>5</v>
      </c>
      <c r="L7" s="10">
        <v>44228</v>
      </c>
      <c r="M7" s="12">
        <v>252.97200000000001</v>
      </c>
      <c r="Q7" t="s">
        <v>62</v>
      </c>
      <c r="R7">
        <v>8.8736420325220194E-2</v>
      </c>
    </row>
    <row r="8" spans="1:39" x14ac:dyDescent="0.25">
      <c r="A8">
        <v>2001</v>
      </c>
      <c r="B8" t="s">
        <v>40</v>
      </c>
      <c r="C8">
        <v>8.6478614479764904E-2</v>
      </c>
      <c r="D8" t="s">
        <v>5</v>
      </c>
      <c r="G8" t="s">
        <v>50</v>
      </c>
      <c r="H8" t="s">
        <v>51</v>
      </c>
      <c r="L8" s="10">
        <v>44166</v>
      </c>
      <c r="M8" s="12">
        <v>249.05099999999999</v>
      </c>
      <c r="Q8" t="s">
        <v>63</v>
      </c>
      <c r="R8">
        <v>8.7694040390667499E-2</v>
      </c>
    </row>
    <row r="9" spans="1:39" x14ac:dyDescent="0.25">
      <c r="A9">
        <v>2001</v>
      </c>
      <c r="B9" t="s">
        <v>11</v>
      </c>
      <c r="C9">
        <v>8.3257666617497797E-2</v>
      </c>
      <c r="D9" t="s">
        <v>5</v>
      </c>
      <c r="L9" s="10">
        <v>44105</v>
      </c>
      <c r="M9" s="12">
        <v>248.79400000000001</v>
      </c>
      <c r="Q9" t="s">
        <v>64</v>
      </c>
      <c r="R9">
        <v>8.4284829567156397E-2</v>
      </c>
    </row>
    <row r="10" spans="1:39" x14ac:dyDescent="0.25">
      <c r="A10">
        <v>2001</v>
      </c>
      <c r="B10" t="s">
        <v>12</v>
      </c>
      <c r="C10">
        <v>7.5983493723979695E-2</v>
      </c>
      <c r="D10" t="s">
        <v>5</v>
      </c>
      <c r="G10" t="s">
        <v>52</v>
      </c>
      <c r="L10" s="10">
        <v>44044</v>
      </c>
      <c r="M10" s="12">
        <v>248.07</v>
      </c>
      <c r="Q10" t="s">
        <v>65</v>
      </c>
      <c r="R10">
        <v>8.3224019338534197E-2</v>
      </c>
    </row>
    <row r="11" spans="1:39" x14ac:dyDescent="0.25">
      <c r="A11">
        <v>2001</v>
      </c>
      <c r="B11" t="s">
        <v>13</v>
      </c>
      <c r="C11">
        <v>8.1032713745179605E-2</v>
      </c>
      <c r="D11" t="s">
        <v>5</v>
      </c>
      <c r="G11" t="s">
        <v>53</v>
      </c>
      <c r="H11" t="s">
        <v>50</v>
      </c>
      <c r="L11" s="10">
        <v>43983</v>
      </c>
      <c r="M11" s="12">
        <v>245.184</v>
      </c>
      <c r="Q11" t="s">
        <v>66</v>
      </c>
      <c r="R11">
        <v>8.1892831867354202E-2</v>
      </c>
      <c r="S11" s="8">
        <f>AVERAGE(R11:R14)</f>
        <v>7.793711334466033E-2</v>
      </c>
      <c r="T11" s="8">
        <f>SUMIFS(C:C,A:A,2003,B:B,"Atlanta",D:D,"cap_rate")</f>
        <v>7.7937113344660303E-2</v>
      </c>
      <c r="U11" s="8" t="b">
        <f>+T11=S11</f>
        <v>1</v>
      </c>
    </row>
    <row r="12" spans="1:39" x14ac:dyDescent="0.25">
      <c r="A12">
        <v>2001</v>
      </c>
      <c r="B12" t="s">
        <v>14</v>
      </c>
      <c r="C12">
        <v>8.3805165287757902E-2</v>
      </c>
      <c r="D12" t="s">
        <v>5</v>
      </c>
      <c r="G12" s="10">
        <v>36892</v>
      </c>
      <c r="H12" s="11">
        <v>208125.35500000001</v>
      </c>
      <c r="I12">
        <f>SUMIFS(C:C,A:A,2001,B:B,"Atlanta",D:D,"gdp")</f>
        <v>208125.35500000001</v>
      </c>
      <c r="J12" s="8" t="b">
        <f>I12=H12</f>
        <v>1</v>
      </c>
      <c r="L12" s="10">
        <v>43922</v>
      </c>
      <c r="M12" s="12">
        <v>242.61699999999999</v>
      </c>
      <c r="Q12" t="s">
        <v>67</v>
      </c>
      <c r="R12">
        <v>7.9049485322150198E-2</v>
      </c>
    </row>
    <row r="13" spans="1:39" x14ac:dyDescent="0.25">
      <c r="A13">
        <v>2001</v>
      </c>
      <c r="B13" t="s">
        <v>15</v>
      </c>
      <c r="C13">
        <v>8.3605101537920903E-2</v>
      </c>
      <c r="D13" t="s">
        <v>5</v>
      </c>
      <c r="G13" s="10">
        <v>37257</v>
      </c>
      <c r="H13" s="11">
        <v>214103.45600000001</v>
      </c>
      <c r="L13" s="10">
        <v>43862</v>
      </c>
      <c r="M13" s="12">
        <v>247.042</v>
      </c>
      <c r="Q13" t="s">
        <v>68</v>
      </c>
      <c r="R13">
        <v>7.6466459627329203E-2</v>
      </c>
    </row>
    <row r="14" spans="1:39" x14ac:dyDescent="0.25">
      <c r="A14">
        <v>2001</v>
      </c>
      <c r="B14" t="s">
        <v>16</v>
      </c>
      <c r="C14">
        <v>9.2934830152239203E-2</v>
      </c>
      <c r="D14" t="s">
        <v>5</v>
      </c>
      <c r="G14" s="10">
        <v>37622</v>
      </c>
      <c r="H14" s="11">
        <v>224545.62899999999</v>
      </c>
      <c r="L14" s="10">
        <v>43800</v>
      </c>
      <c r="M14" s="12">
        <v>245.07599999999999</v>
      </c>
      <c r="Q14" t="s">
        <v>69</v>
      </c>
      <c r="R14">
        <v>7.4339676561807705E-2</v>
      </c>
    </row>
    <row r="15" spans="1:39" x14ac:dyDescent="0.25">
      <c r="A15">
        <v>2001</v>
      </c>
      <c r="B15" t="s">
        <v>17</v>
      </c>
      <c r="C15">
        <v>8.5709404667958802E-2</v>
      </c>
      <c r="D15" t="s">
        <v>5</v>
      </c>
      <c r="G15" s="10">
        <v>37987</v>
      </c>
      <c r="H15" s="11">
        <v>239911.62400000001</v>
      </c>
      <c r="L15" s="10">
        <v>43739</v>
      </c>
      <c r="M15" s="12">
        <v>245.86</v>
      </c>
      <c r="Q15" t="s">
        <v>70</v>
      </c>
      <c r="R15">
        <v>7.1659834698760194E-2</v>
      </c>
    </row>
    <row r="16" spans="1:39" x14ac:dyDescent="0.25">
      <c r="A16">
        <v>2001</v>
      </c>
      <c r="B16" t="s">
        <v>18</v>
      </c>
      <c r="C16">
        <v>7.3308642013429501E-2</v>
      </c>
      <c r="D16" t="s">
        <v>5</v>
      </c>
      <c r="G16" s="10">
        <v>38353</v>
      </c>
      <c r="H16" s="11">
        <v>257637.92199999999</v>
      </c>
      <c r="L16" s="10">
        <v>43678</v>
      </c>
      <c r="M16" s="12">
        <v>246.31100000000001</v>
      </c>
      <c r="Q16" t="s">
        <v>71</v>
      </c>
      <c r="R16">
        <v>7.1015982790727503E-2</v>
      </c>
    </row>
    <row r="17" spans="1:18" x14ac:dyDescent="0.25">
      <c r="A17">
        <v>2001</v>
      </c>
      <c r="B17" t="s">
        <v>19</v>
      </c>
      <c r="C17">
        <v>6.7479981485814397E-2</v>
      </c>
      <c r="D17" t="s">
        <v>5</v>
      </c>
      <c r="G17" s="10">
        <v>38718</v>
      </c>
      <c r="H17" s="11">
        <v>269153.32</v>
      </c>
      <c r="L17" s="10">
        <v>43617</v>
      </c>
      <c r="M17" s="12">
        <v>243.08699999999999</v>
      </c>
      <c r="Q17" t="s">
        <v>72</v>
      </c>
      <c r="R17">
        <v>7.1080444547707594E-2</v>
      </c>
    </row>
    <row r="18" spans="1:18" x14ac:dyDescent="0.25">
      <c r="A18">
        <v>2001</v>
      </c>
      <c r="B18" t="s">
        <v>20</v>
      </c>
      <c r="C18">
        <v>8.2242961507241696E-2</v>
      </c>
      <c r="D18" t="s">
        <v>5</v>
      </c>
      <c r="G18" s="10">
        <v>39083</v>
      </c>
      <c r="H18" s="11">
        <v>277955.08100000001</v>
      </c>
      <c r="L18" s="10">
        <v>43556</v>
      </c>
      <c r="M18" s="12">
        <v>243.38300000000001</v>
      </c>
      <c r="Q18" t="s">
        <v>73</v>
      </c>
      <c r="R18">
        <v>6.9071048072758795E-2</v>
      </c>
    </row>
    <row r="19" spans="1:18" x14ac:dyDescent="0.25">
      <c r="A19">
        <v>2001</v>
      </c>
      <c r="B19" t="s">
        <v>21</v>
      </c>
      <c r="C19">
        <v>8.3609519039388194E-2</v>
      </c>
      <c r="D19" t="s">
        <v>5</v>
      </c>
      <c r="G19" s="10">
        <v>39448</v>
      </c>
      <c r="H19" s="11">
        <v>273531.55099999998</v>
      </c>
      <c r="L19" s="10">
        <v>43497</v>
      </c>
      <c r="M19" s="12">
        <v>240.072</v>
      </c>
      <c r="Q19" t="s">
        <v>74</v>
      </c>
      <c r="R19">
        <v>6.7888163929575404E-2</v>
      </c>
    </row>
    <row r="20" spans="1:18" x14ac:dyDescent="0.25">
      <c r="A20">
        <v>2001</v>
      </c>
      <c r="B20" t="s">
        <v>22</v>
      </c>
      <c r="C20">
        <v>8.7358090434549507E-2</v>
      </c>
      <c r="D20" t="s">
        <v>5</v>
      </c>
      <c r="G20" s="10">
        <v>39814</v>
      </c>
      <c r="H20" s="11">
        <v>266522.79700000002</v>
      </c>
      <c r="L20" s="10">
        <v>43435</v>
      </c>
      <c r="M20" s="12">
        <v>237.27600000000001</v>
      </c>
      <c r="Q20" t="s">
        <v>75</v>
      </c>
      <c r="R20">
        <v>6.6892590708903202E-2</v>
      </c>
    </row>
    <row r="21" spans="1:18" x14ac:dyDescent="0.25">
      <c r="A21">
        <v>2001</v>
      </c>
      <c r="B21" t="s">
        <v>23</v>
      </c>
      <c r="C21">
        <v>9.0500185495901803E-2</v>
      </c>
      <c r="D21" t="s">
        <v>5</v>
      </c>
      <c r="G21" s="10">
        <v>40179</v>
      </c>
      <c r="H21" s="11">
        <v>272123.15899999999</v>
      </c>
      <c r="L21" s="10">
        <v>43374</v>
      </c>
      <c r="M21" s="12">
        <v>238.673</v>
      </c>
      <c r="Q21" t="s">
        <v>76</v>
      </c>
      <c r="R21">
        <v>6.5256022807701097E-2</v>
      </c>
    </row>
    <row r="22" spans="1:18" x14ac:dyDescent="0.25">
      <c r="A22">
        <v>2002</v>
      </c>
      <c r="B22" t="s">
        <v>4</v>
      </c>
      <c r="C22">
        <v>8.5984827405394496E-2</v>
      </c>
      <c r="D22" t="s">
        <v>5</v>
      </c>
      <c r="G22" s="10">
        <v>40544</v>
      </c>
      <c r="H22" s="11">
        <v>281302.90500000003</v>
      </c>
      <c r="L22" s="10">
        <v>43313</v>
      </c>
      <c r="M22" s="12">
        <v>241.02600000000001</v>
      </c>
      <c r="Q22" t="s">
        <v>77</v>
      </c>
      <c r="R22">
        <v>6.56853648392203E-2</v>
      </c>
    </row>
    <row r="23" spans="1:18" x14ac:dyDescent="0.25">
      <c r="A23">
        <v>2002</v>
      </c>
      <c r="B23" t="s">
        <v>6</v>
      </c>
      <c r="C23">
        <v>8.3529692675393494E-2</v>
      </c>
      <c r="D23" t="s">
        <v>5</v>
      </c>
      <c r="G23" s="10">
        <v>40909</v>
      </c>
      <c r="H23" s="11">
        <v>292330.81300000002</v>
      </c>
      <c r="L23" s="10">
        <v>43252</v>
      </c>
      <c r="M23" s="12">
        <v>240.376</v>
      </c>
      <c r="Q23" t="s">
        <v>78</v>
      </c>
      <c r="R23">
        <v>6.4634514688807598E-2</v>
      </c>
    </row>
    <row r="24" spans="1:18" x14ac:dyDescent="0.25">
      <c r="A24">
        <v>2002</v>
      </c>
      <c r="B24" t="s">
        <v>7</v>
      </c>
      <c r="C24">
        <v>7.7757734303145601E-2</v>
      </c>
      <c r="D24" t="s">
        <v>5</v>
      </c>
      <c r="G24" s="10">
        <v>41275</v>
      </c>
      <c r="H24" s="11">
        <v>305248.97499999998</v>
      </c>
      <c r="L24" s="10">
        <v>43191</v>
      </c>
      <c r="M24" s="12">
        <v>237.417</v>
      </c>
      <c r="Q24" t="s">
        <v>79</v>
      </c>
      <c r="R24">
        <v>6.41939287240086E-2</v>
      </c>
    </row>
    <row r="25" spans="1:18" x14ac:dyDescent="0.25">
      <c r="A25">
        <v>2002</v>
      </c>
      <c r="B25" t="s">
        <v>8</v>
      </c>
      <c r="C25">
        <v>8.0984453963316494E-2</v>
      </c>
      <c r="D25" t="s">
        <v>5</v>
      </c>
      <c r="G25" s="10">
        <v>41640</v>
      </c>
      <c r="H25" s="11">
        <v>325002.75699999998</v>
      </c>
      <c r="L25" s="10">
        <v>43132</v>
      </c>
      <c r="M25" s="12">
        <v>237</v>
      </c>
      <c r="Q25" t="s">
        <v>80</v>
      </c>
      <c r="R25">
        <v>6.4193564532047595E-2</v>
      </c>
    </row>
    <row r="26" spans="1:18" x14ac:dyDescent="0.25">
      <c r="A26">
        <v>2002</v>
      </c>
      <c r="B26" t="s">
        <v>9</v>
      </c>
      <c r="C26">
        <v>9.0301625151190598E-2</v>
      </c>
      <c r="D26" t="s">
        <v>5</v>
      </c>
      <c r="G26" s="10">
        <v>42005</v>
      </c>
      <c r="H26" s="11">
        <v>347744.95699999999</v>
      </c>
      <c r="L26" s="10">
        <v>43070</v>
      </c>
      <c r="M26" s="12">
        <v>234.107</v>
      </c>
      <c r="Q26" t="s">
        <v>81</v>
      </c>
      <c r="R26">
        <v>6.4062716943976694E-2</v>
      </c>
    </row>
    <row r="27" spans="1:18" x14ac:dyDescent="0.25">
      <c r="A27">
        <v>2002</v>
      </c>
      <c r="B27" t="s">
        <v>10</v>
      </c>
      <c r="C27">
        <v>8.2117803612301907E-2</v>
      </c>
      <c r="D27" t="s">
        <v>5</v>
      </c>
      <c r="G27" s="10">
        <v>42370</v>
      </c>
      <c r="H27" s="11">
        <v>369995.897</v>
      </c>
      <c r="L27" s="10">
        <v>43009</v>
      </c>
      <c r="M27" s="12">
        <v>235.03</v>
      </c>
      <c r="Q27" t="s">
        <v>82</v>
      </c>
      <c r="R27">
        <v>6.5292203826037301E-2</v>
      </c>
    </row>
    <row r="28" spans="1:18" x14ac:dyDescent="0.25">
      <c r="A28">
        <v>2002</v>
      </c>
      <c r="B28" t="s">
        <v>40</v>
      </c>
      <c r="C28">
        <v>8.4302450789631694E-2</v>
      </c>
      <c r="D28" t="s">
        <v>5</v>
      </c>
      <c r="G28" s="10">
        <v>42736</v>
      </c>
      <c r="H28" s="11">
        <v>389471.81300000002</v>
      </c>
      <c r="L28" s="10">
        <v>42948</v>
      </c>
      <c r="M28" s="12">
        <v>235.81800000000001</v>
      </c>
      <c r="Q28" t="s">
        <v>83</v>
      </c>
      <c r="R28">
        <v>6.27059257901421E-2</v>
      </c>
    </row>
    <row r="29" spans="1:18" x14ac:dyDescent="0.25">
      <c r="A29">
        <v>2002</v>
      </c>
      <c r="B29" t="s">
        <v>11</v>
      </c>
      <c r="C29">
        <v>8.6237208488743403E-2</v>
      </c>
      <c r="D29" t="s">
        <v>5</v>
      </c>
      <c r="G29" s="10">
        <v>43101</v>
      </c>
      <c r="H29" s="11">
        <v>411660.04499999998</v>
      </c>
      <c r="L29" s="10">
        <v>42887</v>
      </c>
      <c r="M29" s="12">
        <v>233.88200000000001</v>
      </c>
      <c r="Q29" t="s">
        <v>84</v>
      </c>
      <c r="R29">
        <v>6.21436241057126E-2</v>
      </c>
    </row>
    <row r="30" spans="1:18" x14ac:dyDescent="0.25">
      <c r="A30">
        <v>2002</v>
      </c>
      <c r="B30" t="s">
        <v>12</v>
      </c>
      <c r="C30">
        <v>7.2168017602152704E-2</v>
      </c>
      <c r="D30" t="s">
        <v>5</v>
      </c>
      <c r="G30" s="10">
        <v>43466</v>
      </c>
      <c r="H30" s="11">
        <v>438936.81400000001</v>
      </c>
      <c r="L30" s="10">
        <v>42826</v>
      </c>
      <c r="M30" s="12">
        <v>230.97399999999999</v>
      </c>
      <c r="Q30" t="s">
        <v>85</v>
      </c>
      <c r="R30">
        <v>6.0566387143188301E-2</v>
      </c>
    </row>
    <row r="31" spans="1:18" x14ac:dyDescent="0.25">
      <c r="A31">
        <v>2002</v>
      </c>
      <c r="B31" t="s">
        <v>13</v>
      </c>
      <c r="C31">
        <v>8.2648726685268598E-2</v>
      </c>
      <c r="D31" t="s">
        <v>5</v>
      </c>
      <c r="G31" s="10">
        <v>43831</v>
      </c>
      <c r="H31" s="11">
        <v>425443.80699999997</v>
      </c>
      <c r="L31" s="10">
        <v>42767</v>
      </c>
      <c r="M31" s="12">
        <v>229.49299999999999</v>
      </c>
      <c r="Q31" t="s">
        <v>86</v>
      </c>
      <c r="R31">
        <v>5.8516841802639802E-2</v>
      </c>
    </row>
    <row r="32" spans="1:18" x14ac:dyDescent="0.25">
      <c r="A32">
        <v>2002</v>
      </c>
      <c r="B32" t="s">
        <v>14</v>
      </c>
      <c r="C32">
        <v>8.7519558646074594E-2</v>
      </c>
      <c r="D32" t="s">
        <v>5</v>
      </c>
      <c r="L32" s="10">
        <v>42705</v>
      </c>
      <c r="M32" s="12">
        <v>226.739</v>
      </c>
      <c r="Q32" t="s">
        <v>87</v>
      </c>
      <c r="R32">
        <v>6.0339900618441598E-2</v>
      </c>
    </row>
    <row r="33" spans="1:18" x14ac:dyDescent="0.25">
      <c r="A33">
        <v>2002</v>
      </c>
      <c r="B33" t="s">
        <v>15</v>
      </c>
      <c r="C33">
        <v>7.6149289160278702E-2</v>
      </c>
      <c r="D33" t="s">
        <v>5</v>
      </c>
      <c r="L33" s="10">
        <v>42644</v>
      </c>
      <c r="M33" s="12">
        <v>227.67500000000001</v>
      </c>
      <c r="Q33" t="s">
        <v>88</v>
      </c>
      <c r="R33">
        <v>6.1482678731438298E-2</v>
      </c>
    </row>
    <row r="34" spans="1:18" x14ac:dyDescent="0.25">
      <c r="A34">
        <v>2002</v>
      </c>
      <c r="B34" t="s">
        <v>16</v>
      </c>
      <c r="C34">
        <v>9.8122368595250795E-2</v>
      </c>
      <c r="D34" t="s">
        <v>5</v>
      </c>
      <c r="L34" s="10">
        <v>42583</v>
      </c>
      <c r="M34" s="12">
        <v>227.81700000000001</v>
      </c>
      <c r="Q34" t="s">
        <v>89</v>
      </c>
      <c r="R34">
        <v>6.3759446412793103E-2</v>
      </c>
    </row>
    <row r="35" spans="1:18" x14ac:dyDescent="0.25">
      <c r="A35">
        <v>2002</v>
      </c>
      <c r="B35" t="s">
        <v>17</v>
      </c>
      <c r="C35">
        <v>8.2532462684945906E-2</v>
      </c>
      <c r="D35" t="s">
        <v>5</v>
      </c>
      <c r="L35" s="10">
        <v>42522</v>
      </c>
      <c r="M35" s="12">
        <v>226.72399999999999</v>
      </c>
      <c r="Q35" t="s">
        <v>90</v>
      </c>
      <c r="R35">
        <v>6.4096709710311603E-2</v>
      </c>
    </row>
    <row r="36" spans="1:18" x14ac:dyDescent="0.25">
      <c r="A36">
        <v>2002</v>
      </c>
      <c r="B36" t="s">
        <v>18</v>
      </c>
      <c r="C36">
        <v>7.3368680183329302E-2</v>
      </c>
      <c r="D36" t="s">
        <v>5</v>
      </c>
      <c r="L36" s="10">
        <v>42461</v>
      </c>
      <c r="M36" s="12">
        <v>223.82</v>
      </c>
      <c r="Q36" t="s">
        <v>91</v>
      </c>
      <c r="R36">
        <v>6.5436104401489503E-2</v>
      </c>
    </row>
    <row r="37" spans="1:18" x14ac:dyDescent="0.25">
      <c r="A37">
        <v>2002</v>
      </c>
      <c r="B37" t="s">
        <v>19</v>
      </c>
      <c r="C37">
        <v>6.2891425153318803E-2</v>
      </c>
      <c r="D37" t="s">
        <v>5</v>
      </c>
      <c r="L37" s="10">
        <v>42401</v>
      </c>
      <c r="M37" s="12">
        <v>221.65799999999999</v>
      </c>
      <c r="Q37" t="s">
        <v>92</v>
      </c>
      <c r="R37">
        <v>7.1072699486569496E-2</v>
      </c>
    </row>
    <row r="38" spans="1:18" x14ac:dyDescent="0.25">
      <c r="A38">
        <v>2002</v>
      </c>
      <c r="B38" t="s">
        <v>20</v>
      </c>
      <c r="C38">
        <v>7.8491553376721701E-2</v>
      </c>
      <c r="D38" t="s">
        <v>5</v>
      </c>
      <c r="L38" s="10">
        <v>42339</v>
      </c>
      <c r="M38" s="12">
        <v>221.01499999999999</v>
      </c>
      <c r="Q38" t="s">
        <v>93</v>
      </c>
      <c r="R38">
        <v>7.1441857886413093E-2</v>
      </c>
    </row>
    <row r="39" spans="1:18" x14ac:dyDescent="0.25">
      <c r="A39">
        <v>2002</v>
      </c>
      <c r="B39" t="s">
        <v>21</v>
      </c>
      <c r="C39">
        <v>8.3364415840000705E-2</v>
      </c>
      <c r="D39" t="s">
        <v>5</v>
      </c>
      <c r="L39" s="10">
        <v>42278</v>
      </c>
      <c r="M39" s="12">
        <v>222.28200000000001</v>
      </c>
      <c r="Q39" t="s">
        <v>94</v>
      </c>
      <c r="R39">
        <v>7.46276461828633E-2</v>
      </c>
    </row>
    <row r="40" spans="1:18" x14ac:dyDescent="0.25">
      <c r="A40">
        <v>2002</v>
      </c>
      <c r="B40" t="s">
        <v>22</v>
      </c>
      <c r="C40">
        <v>8.6013206502306802E-2</v>
      </c>
      <c r="D40" t="s">
        <v>5</v>
      </c>
      <c r="L40" s="10">
        <v>42217</v>
      </c>
      <c r="M40" s="12">
        <v>225.02699999999999</v>
      </c>
      <c r="Q40" t="s">
        <v>95</v>
      </c>
      <c r="R40">
        <v>7.3182775368421105E-2</v>
      </c>
    </row>
    <row r="41" spans="1:18" x14ac:dyDescent="0.25">
      <c r="A41">
        <v>2002</v>
      </c>
      <c r="B41" t="s">
        <v>23</v>
      </c>
      <c r="C41">
        <v>8.4949405367872904E-2</v>
      </c>
      <c r="D41" t="s">
        <v>5</v>
      </c>
      <c r="L41" s="10">
        <v>42156</v>
      </c>
      <c r="M41" s="12">
        <v>225.15199999999999</v>
      </c>
      <c r="Q41" t="s">
        <v>96</v>
      </c>
      <c r="R41">
        <v>7.0574945161815297E-2</v>
      </c>
    </row>
    <row r="42" spans="1:18" x14ac:dyDescent="0.25">
      <c r="A42">
        <v>2003</v>
      </c>
      <c r="B42" t="s">
        <v>4</v>
      </c>
      <c r="C42">
        <v>7.7937113344660303E-2</v>
      </c>
      <c r="D42" t="s">
        <v>5</v>
      </c>
      <c r="L42" s="10">
        <v>42095</v>
      </c>
      <c r="M42" s="12">
        <v>219.56700000000001</v>
      </c>
      <c r="Q42" t="s">
        <v>97</v>
      </c>
      <c r="R42">
        <v>6.92673318128251E-2</v>
      </c>
    </row>
    <row r="43" spans="1:18" x14ac:dyDescent="0.25">
      <c r="A43">
        <v>2003</v>
      </c>
      <c r="B43" t="s">
        <v>6</v>
      </c>
      <c r="C43">
        <v>7.1802496398056304E-2</v>
      </c>
      <c r="D43" t="s">
        <v>5</v>
      </c>
      <c r="L43" s="10">
        <v>42036</v>
      </c>
      <c r="M43" s="12">
        <v>218.12299999999999</v>
      </c>
      <c r="Q43" t="s">
        <v>98</v>
      </c>
      <c r="R43">
        <v>6.6493273968667096E-2</v>
      </c>
    </row>
    <row r="44" spans="1:18" x14ac:dyDescent="0.25">
      <c r="A44">
        <v>2003</v>
      </c>
      <c r="B44" t="s">
        <v>7</v>
      </c>
      <c r="C44">
        <v>7.0882042075010698E-2</v>
      </c>
      <c r="D44" t="s">
        <v>5</v>
      </c>
      <c r="L44" s="10">
        <v>41974</v>
      </c>
      <c r="M44" s="12">
        <v>218.05799999999999</v>
      </c>
      <c r="Q44" t="s">
        <v>99</v>
      </c>
      <c r="R44">
        <v>6.7993450254560203E-2</v>
      </c>
    </row>
    <row r="45" spans="1:18" x14ac:dyDescent="0.25">
      <c r="A45">
        <v>2003</v>
      </c>
      <c r="B45" t="s">
        <v>8</v>
      </c>
      <c r="C45">
        <v>7.0748746478815197E-2</v>
      </c>
      <c r="D45" t="s">
        <v>5</v>
      </c>
      <c r="L45" s="10">
        <v>41913</v>
      </c>
      <c r="M45" s="12">
        <v>221.27600000000001</v>
      </c>
      <c r="Q45" t="s">
        <v>100</v>
      </c>
      <c r="R45">
        <v>6.8149119596667904E-2</v>
      </c>
    </row>
    <row r="46" spans="1:18" x14ac:dyDescent="0.25">
      <c r="A46">
        <v>2003</v>
      </c>
      <c r="B46" t="s">
        <v>9</v>
      </c>
      <c r="C46">
        <v>7.9822521830654594E-2</v>
      </c>
      <c r="D46" t="s">
        <v>5</v>
      </c>
      <c r="L46" s="10">
        <v>41852</v>
      </c>
      <c r="M46" s="12">
        <v>223.65700000000001</v>
      </c>
      <c r="Q46" t="s">
        <v>101</v>
      </c>
      <c r="R46">
        <v>6.6598040603294897E-2</v>
      </c>
    </row>
    <row r="47" spans="1:18" x14ac:dyDescent="0.25">
      <c r="A47">
        <v>2003</v>
      </c>
      <c r="B47" t="s">
        <v>10</v>
      </c>
      <c r="C47">
        <v>7.4905284844315703E-2</v>
      </c>
      <c r="D47" t="s">
        <v>5</v>
      </c>
      <c r="L47" s="10">
        <v>41791</v>
      </c>
      <c r="M47" s="12">
        <v>223.86199999999999</v>
      </c>
      <c r="Q47" t="s">
        <v>102</v>
      </c>
      <c r="R47">
        <v>6.6995733760464596E-2</v>
      </c>
    </row>
    <row r="48" spans="1:18" x14ac:dyDescent="0.25">
      <c r="A48">
        <v>2003</v>
      </c>
      <c r="B48" t="s">
        <v>40</v>
      </c>
      <c r="C48">
        <v>8.1001235515318695E-2</v>
      </c>
      <c r="D48" t="s">
        <v>5</v>
      </c>
      <c r="L48" s="10">
        <v>41730</v>
      </c>
      <c r="M48" s="12">
        <v>220.62</v>
      </c>
      <c r="Q48" t="s">
        <v>103</v>
      </c>
      <c r="R48">
        <v>6.4295715987569405E-2</v>
      </c>
    </row>
    <row r="49" spans="1:18" x14ac:dyDescent="0.25">
      <c r="A49">
        <v>2003</v>
      </c>
      <c r="B49" t="s">
        <v>11</v>
      </c>
      <c r="C49">
        <v>8.2100746257500704E-2</v>
      </c>
      <c r="D49" t="s">
        <v>5</v>
      </c>
      <c r="L49" s="10">
        <v>41671</v>
      </c>
      <c r="M49" s="12">
        <v>218.86099999999999</v>
      </c>
      <c r="Q49" t="s">
        <v>104</v>
      </c>
      <c r="R49">
        <v>6.4196137640776696E-2</v>
      </c>
    </row>
    <row r="50" spans="1:18" x14ac:dyDescent="0.25">
      <c r="A50">
        <v>2003</v>
      </c>
      <c r="B50" t="s">
        <v>12</v>
      </c>
      <c r="C50">
        <v>6.7432931652562894E-2</v>
      </c>
      <c r="D50" t="s">
        <v>5</v>
      </c>
      <c r="L50" s="10">
        <v>41609</v>
      </c>
      <c r="M50" s="12">
        <v>216.017</v>
      </c>
      <c r="Q50" t="s">
        <v>105</v>
      </c>
      <c r="R50">
        <v>6.2893490484839401E-2</v>
      </c>
    </row>
    <row r="51" spans="1:18" x14ac:dyDescent="0.25">
      <c r="A51">
        <v>2003</v>
      </c>
      <c r="B51" t="s">
        <v>13</v>
      </c>
      <c r="C51">
        <v>7.4284802314990295E-2</v>
      </c>
      <c r="D51" t="s">
        <v>5</v>
      </c>
      <c r="L51" s="10">
        <v>41548</v>
      </c>
      <c r="M51" s="12">
        <v>216.505</v>
      </c>
      <c r="Q51" t="s">
        <v>106</v>
      </c>
      <c r="R51">
        <v>6.1922226227540698E-2</v>
      </c>
    </row>
    <row r="52" spans="1:18" x14ac:dyDescent="0.25">
      <c r="A52">
        <v>2003</v>
      </c>
      <c r="B52" t="s">
        <v>14</v>
      </c>
      <c r="C52">
        <v>7.9102807462984495E-2</v>
      </c>
      <c r="D52" t="s">
        <v>5</v>
      </c>
      <c r="L52" s="10">
        <v>41487</v>
      </c>
      <c r="M52" s="12">
        <v>218.78100000000001</v>
      </c>
      <c r="Q52" t="s">
        <v>107</v>
      </c>
      <c r="R52">
        <v>6.3226179856144898E-2</v>
      </c>
    </row>
    <row r="53" spans="1:18" x14ac:dyDescent="0.25">
      <c r="A53">
        <v>2003</v>
      </c>
      <c r="B53" t="s">
        <v>15</v>
      </c>
      <c r="C53">
        <v>6.9145695657101297E-2</v>
      </c>
      <c r="D53" t="s">
        <v>5</v>
      </c>
      <c r="L53" s="10">
        <v>41426</v>
      </c>
      <c r="M53" s="12">
        <v>217.33699999999999</v>
      </c>
      <c r="Q53" t="s">
        <v>108</v>
      </c>
      <c r="R53">
        <v>6.3276600364586405E-2</v>
      </c>
    </row>
    <row r="54" spans="1:18" x14ac:dyDescent="0.25">
      <c r="A54">
        <v>2003</v>
      </c>
      <c r="B54" t="s">
        <v>16</v>
      </c>
      <c r="C54">
        <v>8.3789307155490503E-2</v>
      </c>
      <c r="D54" t="s">
        <v>5</v>
      </c>
      <c r="L54" s="10">
        <v>41365</v>
      </c>
      <c r="M54" s="12">
        <v>215.20500000000001</v>
      </c>
      <c r="Q54" t="s">
        <v>109</v>
      </c>
      <c r="R54">
        <v>6.6117208940599401E-2</v>
      </c>
    </row>
    <row r="55" spans="1:18" x14ac:dyDescent="0.25">
      <c r="A55">
        <v>2003</v>
      </c>
      <c r="B55" t="s">
        <v>17</v>
      </c>
      <c r="C55">
        <v>7.6759249899644194E-2</v>
      </c>
      <c r="D55" t="s">
        <v>5</v>
      </c>
      <c r="L55" s="10">
        <v>41306</v>
      </c>
      <c r="M55" s="12">
        <v>215.00899999999999</v>
      </c>
      <c r="Q55" t="s">
        <v>110</v>
      </c>
      <c r="R55">
        <v>6.6392328400000006E-2</v>
      </c>
    </row>
    <row r="56" spans="1:18" x14ac:dyDescent="0.25">
      <c r="A56">
        <v>2003</v>
      </c>
      <c r="B56" t="s">
        <v>18</v>
      </c>
      <c r="C56">
        <v>6.63715732409971E-2</v>
      </c>
      <c r="D56" t="s">
        <v>5</v>
      </c>
      <c r="L56" s="10">
        <v>41244</v>
      </c>
      <c r="M56" s="12">
        <v>211.04</v>
      </c>
      <c r="Q56" t="s">
        <v>111</v>
      </c>
      <c r="R56">
        <v>6.5767306396639802E-2</v>
      </c>
    </row>
    <row r="57" spans="1:18" x14ac:dyDescent="0.25">
      <c r="A57">
        <v>2003</v>
      </c>
      <c r="B57" t="s">
        <v>19</v>
      </c>
      <c r="C57">
        <v>6.4797630972914896E-2</v>
      </c>
      <c r="D57" t="s">
        <v>5</v>
      </c>
      <c r="L57" s="10">
        <v>41183</v>
      </c>
      <c r="M57" s="12">
        <v>212.99600000000001</v>
      </c>
      <c r="Q57" t="s">
        <v>112</v>
      </c>
      <c r="R57">
        <v>6.3765149868576995E-2</v>
      </c>
    </row>
    <row r="58" spans="1:18" x14ac:dyDescent="0.25">
      <c r="A58">
        <v>2003</v>
      </c>
      <c r="B58" t="s">
        <v>20</v>
      </c>
      <c r="C58">
        <v>7.1145540354277406E-2</v>
      </c>
      <c r="D58" t="s">
        <v>5</v>
      </c>
      <c r="L58" s="10">
        <v>41122</v>
      </c>
      <c r="M58" s="12">
        <v>215.50399999999999</v>
      </c>
      <c r="Q58" t="s">
        <v>113</v>
      </c>
      <c r="R58">
        <v>6.1976508860696097E-2</v>
      </c>
    </row>
    <row r="59" spans="1:18" x14ac:dyDescent="0.25">
      <c r="A59">
        <v>2003</v>
      </c>
      <c r="B59" t="s">
        <v>21</v>
      </c>
      <c r="C59">
        <v>8.1777898175865602E-2</v>
      </c>
      <c r="D59" t="s">
        <v>5</v>
      </c>
      <c r="L59" s="10">
        <v>41061</v>
      </c>
      <c r="M59" s="12">
        <v>214.27699999999999</v>
      </c>
      <c r="Q59" t="s">
        <v>114</v>
      </c>
      <c r="R59">
        <v>6.1753510124049997E-2</v>
      </c>
    </row>
    <row r="60" spans="1:18" x14ac:dyDescent="0.25">
      <c r="A60">
        <v>2003</v>
      </c>
      <c r="B60" t="s">
        <v>22</v>
      </c>
      <c r="C60">
        <v>8.0113263828810094E-2</v>
      </c>
      <c r="D60" t="s">
        <v>5</v>
      </c>
      <c r="L60" s="10">
        <v>41000</v>
      </c>
      <c r="M60" s="12">
        <v>212.89500000000001</v>
      </c>
      <c r="Q60" t="s">
        <v>115</v>
      </c>
      <c r="R60">
        <v>6.0865962184935E-2</v>
      </c>
    </row>
    <row r="61" spans="1:18" x14ac:dyDescent="0.25">
      <c r="A61">
        <v>2003</v>
      </c>
      <c r="B61" t="s">
        <v>23</v>
      </c>
      <c r="C61">
        <v>7.4344942503870803E-2</v>
      </c>
      <c r="D61" t="s">
        <v>5</v>
      </c>
      <c r="L61" s="10">
        <v>40940</v>
      </c>
      <c r="M61" s="12">
        <v>210.6</v>
      </c>
      <c r="Q61" t="s">
        <v>116</v>
      </c>
      <c r="R61">
        <v>6.0832781489905098E-2</v>
      </c>
    </row>
    <row r="62" spans="1:18" x14ac:dyDescent="0.25">
      <c r="A62">
        <v>2004</v>
      </c>
      <c r="B62" t="s">
        <v>4</v>
      </c>
      <c r="C62">
        <v>7.0706827527488497E-2</v>
      </c>
      <c r="D62" t="s">
        <v>5</v>
      </c>
      <c r="L62" s="10">
        <v>40878</v>
      </c>
      <c r="M62" s="12">
        <v>208.59</v>
      </c>
      <c r="Q62" t="s">
        <v>117</v>
      </c>
      <c r="R62">
        <v>6.0914981951100101E-2</v>
      </c>
    </row>
    <row r="63" spans="1:18" x14ac:dyDescent="0.25">
      <c r="A63">
        <v>2004</v>
      </c>
      <c r="B63" t="s">
        <v>6</v>
      </c>
      <c r="C63">
        <v>6.7199546807528404E-2</v>
      </c>
      <c r="D63" t="s">
        <v>5</v>
      </c>
      <c r="L63" s="10">
        <v>40817</v>
      </c>
      <c r="M63" s="12">
        <v>209.18199999999999</v>
      </c>
      <c r="Q63" t="s">
        <v>118</v>
      </c>
      <c r="R63">
        <v>6.0631473828830898E-2</v>
      </c>
    </row>
    <row r="64" spans="1:18" x14ac:dyDescent="0.25">
      <c r="A64">
        <v>2004</v>
      </c>
      <c r="B64" t="s">
        <v>7</v>
      </c>
      <c r="C64">
        <v>6.9168592005663498E-2</v>
      </c>
      <c r="D64" t="s">
        <v>5</v>
      </c>
      <c r="L64" s="10">
        <v>40756</v>
      </c>
      <c r="M64" s="12">
        <v>212.33500000000001</v>
      </c>
      <c r="Q64" t="s">
        <v>119</v>
      </c>
      <c r="R64">
        <v>6.0034928985022801E-2</v>
      </c>
    </row>
    <row r="65" spans="1:18" x14ac:dyDescent="0.25">
      <c r="A65">
        <v>2004</v>
      </c>
      <c r="B65" t="s">
        <v>8</v>
      </c>
      <c r="C65">
        <v>7.0023298055163302E-2</v>
      </c>
      <c r="D65" t="s">
        <v>5</v>
      </c>
      <c r="L65" s="10">
        <v>40695</v>
      </c>
      <c r="M65" s="12">
        <v>211.07400000000001</v>
      </c>
      <c r="Q65" t="s">
        <v>120</v>
      </c>
      <c r="R65">
        <v>5.9329713289847298E-2</v>
      </c>
    </row>
    <row r="66" spans="1:18" x14ac:dyDescent="0.25">
      <c r="A66">
        <v>2004</v>
      </c>
      <c r="B66" t="s">
        <v>9</v>
      </c>
      <c r="C66">
        <v>7.3723016768493105E-2</v>
      </c>
      <c r="D66" t="s">
        <v>5</v>
      </c>
      <c r="L66" s="10">
        <v>40634</v>
      </c>
      <c r="M66" s="12">
        <v>209.215</v>
      </c>
      <c r="Q66" t="s">
        <v>121</v>
      </c>
      <c r="R66">
        <v>5.7990135318452901E-2</v>
      </c>
    </row>
    <row r="67" spans="1:18" x14ac:dyDescent="0.25">
      <c r="A67">
        <v>2004</v>
      </c>
      <c r="B67" t="s">
        <v>10</v>
      </c>
      <c r="C67">
        <v>7.1016375889037406E-2</v>
      </c>
      <c r="D67" t="s">
        <v>5</v>
      </c>
      <c r="L67" s="10">
        <v>40575</v>
      </c>
      <c r="M67" s="12">
        <v>205.744</v>
      </c>
      <c r="Q67" t="s">
        <v>122</v>
      </c>
      <c r="R67">
        <v>5.7782749508152202E-2</v>
      </c>
    </row>
    <row r="68" spans="1:18" x14ac:dyDescent="0.25">
      <c r="A68">
        <v>2004</v>
      </c>
      <c r="B68" t="s">
        <v>40</v>
      </c>
      <c r="C68">
        <v>7.6999016211553903E-2</v>
      </c>
      <c r="D68" t="s">
        <v>5</v>
      </c>
      <c r="L68" s="10">
        <v>40513</v>
      </c>
      <c r="M68" s="12">
        <v>202.51900000000001</v>
      </c>
      <c r="Q68" t="s">
        <v>123</v>
      </c>
      <c r="R68">
        <v>5.8220415934651999E-2</v>
      </c>
    </row>
    <row r="69" spans="1:18" x14ac:dyDescent="0.25">
      <c r="A69">
        <v>2004</v>
      </c>
      <c r="B69" t="s">
        <v>11</v>
      </c>
      <c r="C69">
        <v>7.7256708353570402E-2</v>
      </c>
      <c r="D69" t="s">
        <v>5</v>
      </c>
      <c r="L69" s="10">
        <v>40452</v>
      </c>
      <c r="M69" s="12">
        <v>202.91300000000001</v>
      </c>
      <c r="Q69" t="s">
        <v>124</v>
      </c>
      <c r="R69">
        <v>5.8124354836142103E-2</v>
      </c>
    </row>
    <row r="70" spans="1:18" x14ac:dyDescent="0.25">
      <c r="A70">
        <v>2004</v>
      </c>
      <c r="B70" t="s">
        <v>12</v>
      </c>
      <c r="C70">
        <v>6.2241279745479501E-2</v>
      </c>
      <c r="D70" t="s">
        <v>5</v>
      </c>
      <c r="L70" s="10">
        <v>40391</v>
      </c>
      <c r="M70" s="12">
        <v>204.511</v>
      </c>
      <c r="Q70" t="s">
        <v>125</v>
      </c>
      <c r="R70">
        <v>5.8191996359951703E-2</v>
      </c>
    </row>
    <row r="71" spans="1:18" x14ac:dyDescent="0.25">
      <c r="A71">
        <v>2004</v>
      </c>
      <c r="B71" t="s">
        <v>13</v>
      </c>
      <c r="C71">
        <v>6.3285402391346501E-2</v>
      </c>
      <c r="D71" t="s">
        <v>5</v>
      </c>
      <c r="L71" s="10">
        <v>40330</v>
      </c>
      <c r="M71" s="12">
        <v>204.72499999999999</v>
      </c>
      <c r="Q71" t="s">
        <v>126</v>
      </c>
      <c r="R71">
        <v>5.74775211631018E-2</v>
      </c>
    </row>
    <row r="72" spans="1:18" x14ac:dyDescent="0.25">
      <c r="A72">
        <v>2004</v>
      </c>
      <c r="B72" t="s">
        <v>14</v>
      </c>
      <c r="C72">
        <v>7.6973529169278104E-2</v>
      </c>
      <c r="D72" t="s">
        <v>5</v>
      </c>
      <c r="L72" s="10">
        <v>40269</v>
      </c>
      <c r="M72" s="12">
        <v>204.01400000000001</v>
      </c>
      <c r="Q72" t="s">
        <v>127</v>
      </c>
      <c r="R72">
        <v>5.7125797256128701E-2</v>
      </c>
    </row>
    <row r="73" spans="1:18" x14ac:dyDescent="0.25">
      <c r="A73">
        <v>2004</v>
      </c>
      <c r="B73" t="s">
        <v>15</v>
      </c>
      <c r="C73">
        <v>6.7527365032784406E-2</v>
      </c>
      <c r="D73" t="s">
        <v>5</v>
      </c>
      <c r="L73" s="10">
        <v>40210</v>
      </c>
      <c r="M73" s="12">
        <v>202.64599999999999</v>
      </c>
      <c r="Q73" t="s">
        <v>128</v>
      </c>
      <c r="R73">
        <v>5.66124563516495E-2</v>
      </c>
    </row>
    <row r="74" spans="1:18" x14ac:dyDescent="0.25">
      <c r="A74">
        <v>2004</v>
      </c>
      <c r="B74" t="s">
        <v>16</v>
      </c>
      <c r="C74">
        <v>7.6748065237629795E-2</v>
      </c>
      <c r="D74" t="s">
        <v>5</v>
      </c>
      <c r="L74" s="10">
        <v>40148</v>
      </c>
      <c r="M74" s="12">
        <v>200.45599999999999</v>
      </c>
      <c r="Q74" t="s">
        <v>129</v>
      </c>
      <c r="R74">
        <v>5.62516589460689E-2</v>
      </c>
    </row>
    <row r="75" spans="1:18" x14ac:dyDescent="0.25">
      <c r="A75">
        <v>2004</v>
      </c>
      <c r="B75" t="s">
        <v>17</v>
      </c>
      <c r="C75">
        <v>6.8776181548319798E-2</v>
      </c>
      <c r="D75" t="s">
        <v>5</v>
      </c>
      <c r="L75" s="10">
        <v>40087</v>
      </c>
      <c r="M75" s="12">
        <v>201.06800000000001</v>
      </c>
      <c r="Q75" t="s">
        <v>130</v>
      </c>
      <c r="R75">
        <v>5.5871705822931501E-2</v>
      </c>
    </row>
    <row r="76" spans="1:18" x14ac:dyDescent="0.25">
      <c r="A76">
        <v>2004</v>
      </c>
      <c r="B76" t="s">
        <v>18</v>
      </c>
      <c r="C76">
        <v>5.98478472682301E-2</v>
      </c>
      <c r="D76" t="s">
        <v>5</v>
      </c>
      <c r="L76" s="10">
        <v>40026</v>
      </c>
      <c r="M76" s="12">
        <v>203.351</v>
      </c>
      <c r="Q76" t="s">
        <v>131</v>
      </c>
      <c r="R76">
        <v>5.4611906646090197E-2</v>
      </c>
    </row>
    <row r="77" spans="1:18" x14ac:dyDescent="0.25">
      <c r="A77">
        <v>2004</v>
      </c>
      <c r="B77" t="s">
        <v>19</v>
      </c>
      <c r="C77">
        <v>6.1045477052201397E-2</v>
      </c>
      <c r="D77" t="s">
        <v>5</v>
      </c>
      <c r="L77" s="10">
        <v>39965</v>
      </c>
      <c r="M77" s="12">
        <v>203.58500000000001</v>
      </c>
      <c r="Q77" t="s">
        <v>132</v>
      </c>
      <c r="R77">
        <v>5.4447763745881401E-2</v>
      </c>
    </row>
    <row r="78" spans="1:18" x14ac:dyDescent="0.25">
      <c r="A78">
        <v>2004</v>
      </c>
      <c r="B78" t="s">
        <v>20</v>
      </c>
      <c r="C78">
        <v>6.4027334950806397E-2</v>
      </c>
      <c r="D78" t="s">
        <v>5</v>
      </c>
      <c r="L78" s="10">
        <v>39904</v>
      </c>
      <c r="M78" s="12">
        <v>199.21</v>
      </c>
      <c r="Q78" t="s">
        <v>133</v>
      </c>
      <c r="R78">
        <v>5.3874912152873503E-2</v>
      </c>
    </row>
    <row r="79" spans="1:18" x14ac:dyDescent="0.25">
      <c r="A79">
        <v>2004</v>
      </c>
      <c r="B79" t="s">
        <v>21</v>
      </c>
      <c r="C79">
        <v>7.9161088208310804E-2</v>
      </c>
      <c r="D79" t="s">
        <v>5</v>
      </c>
      <c r="L79" s="10">
        <v>39845</v>
      </c>
      <c r="M79" s="12">
        <v>199.19</v>
      </c>
      <c r="Q79" t="s">
        <v>134</v>
      </c>
      <c r="R79">
        <v>5.3264297891856403E-2</v>
      </c>
    </row>
    <row r="80" spans="1:18" x14ac:dyDescent="0.25">
      <c r="A80">
        <v>2004</v>
      </c>
      <c r="B80" t="s">
        <v>22</v>
      </c>
      <c r="C80">
        <v>7.1955176705016902E-2</v>
      </c>
      <c r="D80" t="s">
        <v>5</v>
      </c>
      <c r="L80" s="10">
        <v>39783</v>
      </c>
      <c r="M80" s="12">
        <v>196.96100000000001</v>
      </c>
      <c r="Q80" t="s">
        <v>135</v>
      </c>
      <c r="R80">
        <v>5.2435751957162102E-2</v>
      </c>
    </row>
    <row r="81" spans="1:18" x14ac:dyDescent="0.25">
      <c r="A81">
        <v>2004</v>
      </c>
      <c r="B81" t="s">
        <v>23</v>
      </c>
      <c r="C81">
        <v>6.7837389977534496E-2</v>
      </c>
      <c r="D81" t="s">
        <v>5</v>
      </c>
      <c r="L81" s="10">
        <v>39722</v>
      </c>
      <c r="M81" s="12">
        <v>206.38800000000001</v>
      </c>
      <c r="Q81" t="s">
        <v>136</v>
      </c>
      <c r="R81">
        <v>5.1228170919739198E-2</v>
      </c>
    </row>
    <row r="82" spans="1:18" x14ac:dyDescent="0.25">
      <c r="A82">
        <v>2005</v>
      </c>
      <c r="B82" t="s">
        <v>4</v>
      </c>
      <c r="C82">
        <v>6.6430535571349994E-2</v>
      </c>
      <c r="D82" t="s">
        <v>5</v>
      </c>
      <c r="L82" s="10">
        <v>39661</v>
      </c>
      <c r="M82" s="12">
        <v>211.404</v>
      </c>
      <c r="Q82" t="s">
        <v>137</v>
      </c>
      <c r="R82">
        <v>5.0136156433660803E-2</v>
      </c>
    </row>
    <row r="83" spans="1:18" x14ac:dyDescent="0.25">
      <c r="A83">
        <v>2005</v>
      </c>
      <c r="B83" t="s">
        <v>6</v>
      </c>
      <c r="C83">
        <v>6.2829912372779795E-2</v>
      </c>
      <c r="D83" t="s">
        <v>5</v>
      </c>
      <c r="L83" s="10">
        <v>39600</v>
      </c>
      <c r="M83" s="12">
        <v>212.03200000000001</v>
      </c>
      <c r="Q83" t="s">
        <v>138</v>
      </c>
      <c r="R83">
        <v>4.9896174452340403E-2</v>
      </c>
    </row>
    <row r="84" spans="1:18" x14ac:dyDescent="0.25">
      <c r="A84">
        <v>2005</v>
      </c>
      <c r="B84" t="s">
        <v>7</v>
      </c>
      <c r="C84">
        <v>6.55146109397369E-2</v>
      </c>
      <c r="D84" t="s">
        <v>5</v>
      </c>
      <c r="L84" s="10">
        <v>39539</v>
      </c>
      <c r="M84" s="12">
        <v>206.37100000000001</v>
      </c>
      <c r="Q84" t="s">
        <v>139</v>
      </c>
      <c r="R84">
        <v>4.9242744362686303E-2</v>
      </c>
    </row>
    <row r="85" spans="1:18" x14ac:dyDescent="0.25">
      <c r="A85">
        <v>2005</v>
      </c>
      <c r="B85" t="s">
        <v>8</v>
      </c>
      <c r="C85">
        <v>6.6710730935476706E-2</v>
      </c>
      <c r="D85" t="s">
        <v>5</v>
      </c>
      <c r="L85" s="10">
        <v>39479</v>
      </c>
      <c r="M85" s="12">
        <v>204.166</v>
      </c>
      <c r="Q85" t="s">
        <v>140</v>
      </c>
      <c r="R85">
        <v>4.7870708050830602E-2</v>
      </c>
    </row>
    <row r="86" spans="1:18" x14ac:dyDescent="0.25">
      <c r="A86">
        <v>2005</v>
      </c>
      <c r="B86" t="s">
        <v>9</v>
      </c>
      <c r="C86">
        <v>6.8764769368603804E-2</v>
      </c>
      <c r="D86" t="s">
        <v>5</v>
      </c>
      <c r="L86" s="10">
        <v>39417</v>
      </c>
      <c r="M86" s="12">
        <v>202.751</v>
      </c>
    </row>
    <row r="87" spans="1:18" x14ac:dyDescent="0.25">
      <c r="A87">
        <v>2005</v>
      </c>
      <c r="B87" t="s">
        <v>10</v>
      </c>
      <c r="C87">
        <v>5.9630800579471899E-2</v>
      </c>
      <c r="D87" t="s">
        <v>5</v>
      </c>
      <c r="L87" s="10">
        <v>39356</v>
      </c>
      <c r="M87" s="12">
        <v>201.93799999999999</v>
      </c>
    </row>
    <row r="88" spans="1:18" x14ac:dyDescent="0.25">
      <c r="A88">
        <v>2005</v>
      </c>
      <c r="B88" t="s">
        <v>40</v>
      </c>
      <c r="C88">
        <v>6.7935668752259398E-2</v>
      </c>
      <c r="D88" t="s">
        <v>5</v>
      </c>
      <c r="L88" s="10">
        <v>39295</v>
      </c>
      <c r="M88" s="12">
        <v>201.25800000000001</v>
      </c>
    </row>
    <row r="89" spans="1:18" x14ac:dyDescent="0.25">
      <c r="A89">
        <v>2005</v>
      </c>
      <c r="B89" t="s">
        <v>11</v>
      </c>
      <c r="C89">
        <v>7.3254996954213406E-2</v>
      </c>
      <c r="D89" t="s">
        <v>5</v>
      </c>
      <c r="L89" s="10">
        <v>39234</v>
      </c>
      <c r="M89" s="12">
        <v>202.2</v>
      </c>
    </row>
    <row r="90" spans="1:18" x14ac:dyDescent="0.25">
      <c r="A90">
        <v>2005</v>
      </c>
      <c r="B90" t="s">
        <v>12</v>
      </c>
      <c r="C90">
        <v>5.6061209405529999E-2</v>
      </c>
      <c r="D90" t="s">
        <v>5</v>
      </c>
      <c r="L90" s="10">
        <v>39173</v>
      </c>
      <c r="M90" s="12">
        <v>199.03899999999999</v>
      </c>
    </row>
    <row r="91" spans="1:18" x14ac:dyDescent="0.25">
      <c r="A91">
        <v>2005</v>
      </c>
      <c r="B91" t="s">
        <v>13</v>
      </c>
      <c r="C91">
        <v>6.26197140898518E-2</v>
      </c>
      <c r="D91" t="s">
        <v>5</v>
      </c>
      <c r="L91" s="10">
        <v>39114</v>
      </c>
      <c r="M91" s="12">
        <v>194.886</v>
      </c>
    </row>
    <row r="92" spans="1:18" x14ac:dyDescent="0.25">
      <c r="A92">
        <v>2005</v>
      </c>
      <c r="B92" t="s">
        <v>14</v>
      </c>
      <c r="C92">
        <v>6.6883694432769494E-2</v>
      </c>
      <c r="D92" t="s">
        <v>5</v>
      </c>
      <c r="L92" s="10">
        <v>39052</v>
      </c>
      <c r="M92" s="12">
        <v>194.8</v>
      </c>
    </row>
    <row r="93" spans="1:18" x14ac:dyDescent="0.25">
      <c r="A93">
        <v>2005</v>
      </c>
      <c r="B93" t="s">
        <v>15</v>
      </c>
      <c r="C93">
        <v>5.8997625455966103E-2</v>
      </c>
      <c r="D93" t="s">
        <v>5</v>
      </c>
      <c r="L93" s="10">
        <v>38991</v>
      </c>
      <c r="M93" s="12">
        <v>192.7</v>
      </c>
    </row>
    <row r="94" spans="1:18" x14ac:dyDescent="0.25">
      <c r="A94">
        <v>2005</v>
      </c>
      <c r="B94" t="s">
        <v>16</v>
      </c>
      <c r="C94">
        <v>6.6395109327310103E-2</v>
      </c>
      <c r="D94" t="s">
        <v>5</v>
      </c>
      <c r="L94" s="10">
        <v>38930</v>
      </c>
      <c r="M94" s="12">
        <v>197.3</v>
      </c>
    </row>
    <row r="95" spans="1:18" x14ac:dyDescent="0.25">
      <c r="A95">
        <v>2005</v>
      </c>
      <c r="B95" t="s">
        <v>17</v>
      </c>
      <c r="C95">
        <v>6.1735270121753401E-2</v>
      </c>
      <c r="D95" t="s">
        <v>5</v>
      </c>
      <c r="L95" s="10">
        <v>38869</v>
      </c>
      <c r="M95" s="12">
        <v>196</v>
      </c>
    </row>
    <row r="96" spans="1:18" x14ac:dyDescent="0.25">
      <c r="A96">
        <v>2005</v>
      </c>
      <c r="B96" t="s">
        <v>18</v>
      </c>
      <c r="C96">
        <v>4.8498030756274998E-2</v>
      </c>
      <c r="D96" t="s">
        <v>5</v>
      </c>
      <c r="L96" s="10">
        <v>38808</v>
      </c>
      <c r="M96" s="12">
        <v>193.9</v>
      </c>
    </row>
    <row r="97" spans="1:13" x14ac:dyDescent="0.25">
      <c r="A97">
        <v>2005</v>
      </c>
      <c r="B97" t="s">
        <v>19</v>
      </c>
      <c r="C97">
        <v>5.2658092378578998E-2</v>
      </c>
      <c r="D97" t="s">
        <v>5</v>
      </c>
      <c r="L97" s="10">
        <v>38749</v>
      </c>
      <c r="M97" s="12">
        <v>189.8</v>
      </c>
    </row>
    <row r="98" spans="1:13" x14ac:dyDescent="0.25">
      <c r="A98">
        <v>2005</v>
      </c>
      <c r="B98" t="s">
        <v>20</v>
      </c>
      <c r="C98">
        <v>5.9494224539240997E-2</v>
      </c>
      <c r="D98" t="s">
        <v>5</v>
      </c>
      <c r="L98" s="10">
        <v>38687</v>
      </c>
      <c r="M98" s="12">
        <v>188.7</v>
      </c>
    </row>
    <row r="99" spans="1:13" x14ac:dyDescent="0.25">
      <c r="A99">
        <v>2005</v>
      </c>
      <c r="B99" t="s">
        <v>21</v>
      </c>
      <c r="C99">
        <v>7.1328964946903398E-2</v>
      </c>
      <c r="D99" t="s">
        <v>5</v>
      </c>
      <c r="L99" s="10">
        <v>38626</v>
      </c>
      <c r="M99" s="12">
        <v>193.9</v>
      </c>
    </row>
    <row r="100" spans="1:13" x14ac:dyDescent="0.25">
      <c r="A100">
        <v>2005</v>
      </c>
      <c r="B100" t="s">
        <v>22</v>
      </c>
      <c r="C100">
        <v>6.6608150132882807E-2</v>
      </c>
      <c r="D100" t="s">
        <v>5</v>
      </c>
      <c r="L100" s="10">
        <v>38565</v>
      </c>
      <c r="M100" s="12">
        <v>189.5</v>
      </c>
    </row>
    <row r="101" spans="1:13" x14ac:dyDescent="0.25">
      <c r="A101">
        <v>2005</v>
      </c>
      <c r="B101" t="s">
        <v>23</v>
      </c>
      <c r="C101">
        <v>6.0355249978562599E-2</v>
      </c>
      <c r="D101" t="s">
        <v>5</v>
      </c>
      <c r="L101" s="10">
        <v>38504</v>
      </c>
      <c r="M101" s="12">
        <v>189.6</v>
      </c>
    </row>
    <row r="102" spans="1:13" x14ac:dyDescent="0.25">
      <c r="A102">
        <v>2006</v>
      </c>
      <c r="B102" t="s">
        <v>4</v>
      </c>
      <c r="C102">
        <v>6.4271181222210094E-2</v>
      </c>
      <c r="D102" t="s">
        <v>5</v>
      </c>
      <c r="L102" s="10">
        <v>38443</v>
      </c>
      <c r="M102" s="12">
        <v>188</v>
      </c>
    </row>
    <row r="103" spans="1:13" x14ac:dyDescent="0.25">
      <c r="A103">
        <v>2006</v>
      </c>
      <c r="B103" t="s">
        <v>6</v>
      </c>
      <c r="C103">
        <v>5.7363740383259601E-2</v>
      </c>
      <c r="D103" t="s">
        <v>5</v>
      </c>
      <c r="L103" s="10">
        <v>38384</v>
      </c>
      <c r="M103" s="12">
        <v>185.3</v>
      </c>
    </row>
    <row r="104" spans="1:13" x14ac:dyDescent="0.25">
      <c r="A104">
        <v>2006</v>
      </c>
      <c r="B104" t="s">
        <v>7</v>
      </c>
      <c r="C104">
        <v>6.2812926736133104E-2</v>
      </c>
      <c r="D104" t="s">
        <v>5</v>
      </c>
      <c r="L104" s="10">
        <v>38322</v>
      </c>
      <c r="M104" s="12">
        <v>183.2</v>
      </c>
    </row>
    <row r="105" spans="1:13" x14ac:dyDescent="0.25">
      <c r="A105">
        <v>2006</v>
      </c>
      <c r="B105" t="s">
        <v>8</v>
      </c>
      <c r="C105">
        <v>6.3198747050559806E-2</v>
      </c>
      <c r="D105" t="s">
        <v>5</v>
      </c>
      <c r="L105" s="10">
        <v>38261</v>
      </c>
      <c r="M105" s="12">
        <v>183.9</v>
      </c>
    </row>
    <row r="106" spans="1:13" x14ac:dyDescent="0.25">
      <c r="A106">
        <v>2006</v>
      </c>
      <c r="B106" t="s">
        <v>9</v>
      </c>
      <c r="C106">
        <v>6.7479353009721105E-2</v>
      </c>
      <c r="D106" t="s">
        <v>5</v>
      </c>
      <c r="L106" s="10">
        <v>38200</v>
      </c>
      <c r="M106" s="12">
        <v>184.1</v>
      </c>
    </row>
    <row r="107" spans="1:13" x14ac:dyDescent="0.25">
      <c r="A107">
        <v>2006</v>
      </c>
      <c r="B107" t="s">
        <v>10</v>
      </c>
      <c r="C107">
        <v>5.7326438016765E-2</v>
      </c>
      <c r="D107" t="s">
        <v>5</v>
      </c>
      <c r="L107" s="10">
        <v>38139</v>
      </c>
      <c r="M107" s="12">
        <v>185.7</v>
      </c>
    </row>
    <row r="108" spans="1:13" x14ac:dyDescent="0.25">
      <c r="A108">
        <v>2006</v>
      </c>
      <c r="B108" t="s">
        <v>40</v>
      </c>
      <c r="C108">
        <v>6.8800041290134201E-2</v>
      </c>
      <c r="D108" t="s">
        <v>5</v>
      </c>
      <c r="L108" s="10">
        <v>38078</v>
      </c>
      <c r="M108" s="12">
        <v>182.3</v>
      </c>
    </row>
    <row r="109" spans="1:13" x14ac:dyDescent="0.25">
      <c r="A109">
        <v>2006</v>
      </c>
      <c r="B109" t="s">
        <v>11</v>
      </c>
      <c r="C109">
        <v>7.08578593669736E-2</v>
      </c>
      <c r="D109" t="s">
        <v>5</v>
      </c>
      <c r="L109" s="10">
        <v>38018</v>
      </c>
      <c r="M109" s="12">
        <v>180.8</v>
      </c>
    </row>
    <row r="110" spans="1:13" x14ac:dyDescent="0.25">
      <c r="A110">
        <v>2006</v>
      </c>
      <c r="B110" t="s">
        <v>12</v>
      </c>
      <c r="C110">
        <v>5.2347569694388502E-2</v>
      </c>
      <c r="D110" t="s">
        <v>5</v>
      </c>
      <c r="L110" s="10">
        <v>37956</v>
      </c>
      <c r="M110" s="12">
        <v>179</v>
      </c>
    </row>
    <row r="111" spans="1:13" x14ac:dyDescent="0.25">
      <c r="A111">
        <v>2006</v>
      </c>
      <c r="B111" t="s">
        <v>13</v>
      </c>
      <c r="C111">
        <v>5.2167299200046799E-2</v>
      </c>
      <c r="D111" t="s">
        <v>5</v>
      </c>
      <c r="L111" s="10">
        <v>37895</v>
      </c>
      <c r="M111" s="12">
        <v>180.1</v>
      </c>
    </row>
    <row r="112" spans="1:13" x14ac:dyDescent="0.25">
      <c r="A112">
        <v>2006</v>
      </c>
      <c r="B112" t="s">
        <v>14</v>
      </c>
      <c r="C112">
        <v>5.9204482697450198E-2</v>
      </c>
      <c r="D112" t="s">
        <v>5</v>
      </c>
      <c r="L112" s="10">
        <v>37834</v>
      </c>
      <c r="M112" s="12">
        <v>181.7</v>
      </c>
    </row>
    <row r="113" spans="1:13" x14ac:dyDescent="0.25">
      <c r="A113">
        <v>2006</v>
      </c>
      <c r="B113" t="s">
        <v>15</v>
      </c>
      <c r="C113">
        <v>4.89547990667785E-2</v>
      </c>
      <c r="D113" t="s">
        <v>5</v>
      </c>
      <c r="L113" s="10">
        <v>37773</v>
      </c>
      <c r="M113" s="12">
        <v>181.5</v>
      </c>
    </row>
    <row r="114" spans="1:13" x14ac:dyDescent="0.25">
      <c r="A114">
        <v>2006</v>
      </c>
      <c r="B114" t="s">
        <v>16</v>
      </c>
      <c r="C114">
        <v>6.4970892193274996E-2</v>
      </c>
      <c r="D114" t="s">
        <v>5</v>
      </c>
      <c r="L114" s="10">
        <v>37712</v>
      </c>
      <c r="M114" s="12">
        <v>182.1</v>
      </c>
    </row>
    <row r="115" spans="1:13" x14ac:dyDescent="0.25">
      <c r="A115">
        <v>2006</v>
      </c>
      <c r="B115" t="s">
        <v>17</v>
      </c>
      <c r="C115">
        <v>5.5662089618174301E-2</v>
      </c>
      <c r="D115" t="s">
        <v>5</v>
      </c>
      <c r="L115" s="10">
        <v>37653</v>
      </c>
      <c r="M115" s="12">
        <v>180.7</v>
      </c>
    </row>
    <row r="116" spans="1:13" x14ac:dyDescent="0.25">
      <c r="A116">
        <v>2006</v>
      </c>
      <c r="B116" t="s">
        <v>18</v>
      </c>
      <c r="C116">
        <v>4.7994932449417597E-2</v>
      </c>
      <c r="D116" t="s">
        <v>5</v>
      </c>
      <c r="L116" s="10">
        <v>37591</v>
      </c>
      <c r="M116" s="12">
        <v>177.3</v>
      </c>
    </row>
    <row r="117" spans="1:13" x14ac:dyDescent="0.25">
      <c r="A117">
        <v>2006</v>
      </c>
      <c r="B117" t="s">
        <v>19</v>
      </c>
      <c r="C117">
        <v>4.9080836061543801E-2</v>
      </c>
      <c r="D117" t="s">
        <v>5</v>
      </c>
      <c r="L117" s="10">
        <v>37530</v>
      </c>
      <c r="M117" s="12">
        <v>179.4</v>
      </c>
    </row>
    <row r="118" spans="1:13" x14ac:dyDescent="0.25">
      <c r="A118">
        <v>2006</v>
      </c>
      <c r="B118" t="s">
        <v>20</v>
      </c>
      <c r="C118">
        <v>5.4207191028897699E-2</v>
      </c>
      <c r="D118" t="s">
        <v>5</v>
      </c>
      <c r="L118" s="10">
        <v>37469</v>
      </c>
      <c r="M118" s="12">
        <v>179.7</v>
      </c>
    </row>
    <row r="119" spans="1:13" x14ac:dyDescent="0.25">
      <c r="A119">
        <v>2006</v>
      </c>
      <c r="B119" t="s">
        <v>21</v>
      </c>
      <c r="C119">
        <v>7.2397006913461598E-2</v>
      </c>
      <c r="D119" t="s">
        <v>5</v>
      </c>
      <c r="L119" s="10">
        <v>37408</v>
      </c>
      <c r="M119" s="12">
        <v>179.1</v>
      </c>
    </row>
    <row r="120" spans="1:13" x14ac:dyDescent="0.25">
      <c r="A120">
        <v>2006</v>
      </c>
      <c r="B120" t="s">
        <v>22</v>
      </c>
      <c r="C120">
        <v>5.9145292768606E-2</v>
      </c>
      <c r="D120" t="s">
        <v>5</v>
      </c>
      <c r="L120" s="10">
        <v>37347</v>
      </c>
      <c r="M120" s="12">
        <v>178.6</v>
      </c>
    </row>
    <row r="121" spans="1:13" x14ac:dyDescent="0.25">
      <c r="A121">
        <v>2006</v>
      </c>
      <c r="B121" t="s">
        <v>23</v>
      </c>
      <c r="C121">
        <v>5.6784701682169397E-2</v>
      </c>
      <c r="D121" t="s">
        <v>5</v>
      </c>
      <c r="L121" s="10">
        <v>37288</v>
      </c>
      <c r="M121" s="12">
        <v>176.1</v>
      </c>
    </row>
    <row r="122" spans="1:13" x14ac:dyDescent="0.25">
      <c r="A122">
        <v>2007</v>
      </c>
      <c r="B122" t="s">
        <v>4</v>
      </c>
      <c r="C122">
        <v>6.2677035216269994E-2</v>
      </c>
      <c r="D122" t="s">
        <v>5</v>
      </c>
      <c r="L122" s="10">
        <v>37226</v>
      </c>
      <c r="M122" s="12">
        <v>174.8</v>
      </c>
    </row>
    <row r="123" spans="1:13" x14ac:dyDescent="0.25">
      <c r="A123">
        <v>2007</v>
      </c>
      <c r="B123" t="s">
        <v>6</v>
      </c>
      <c r="C123">
        <v>5.9084243991256599E-2</v>
      </c>
      <c r="D123" t="s">
        <v>5</v>
      </c>
      <c r="L123" s="10">
        <v>37165</v>
      </c>
      <c r="M123" s="12">
        <v>176.7</v>
      </c>
    </row>
    <row r="124" spans="1:13" x14ac:dyDescent="0.25">
      <c r="A124">
        <v>2007</v>
      </c>
      <c r="B124" t="s">
        <v>7</v>
      </c>
      <c r="C124">
        <v>5.9774699122237797E-2</v>
      </c>
      <c r="D124" t="s">
        <v>5</v>
      </c>
      <c r="L124" s="10">
        <v>37104</v>
      </c>
      <c r="M124" s="12">
        <v>176.9</v>
      </c>
    </row>
    <row r="125" spans="1:13" x14ac:dyDescent="0.25">
      <c r="A125">
        <v>2007</v>
      </c>
      <c r="B125" t="s">
        <v>8</v>
      </c>
      <c r="C125">
        <v>5.76937851213912E-2</v>
      </c>
      <c r="D125" t="s">
        <v>5</v>
      </c>
      <c r="L125" s="10">
        <v>37043</v>
      </c>
      <c r="M125" s="12">
        <v>177.8</v>
      </c>
    </row>
    <row r="126" spans="1:13" x14ac:dyDescent="0.25">
      <c r="A126">
        <v>2007</v>
      </c>
      <c r="B126" t="s">
        <v>9</v>
      </c>
      <c r="C126">
        <v>6.9583723909279097E-2</v>
      </c>
      <c r="D126" t="s">
        <v>5</v>
      </c>
      <c r="L126" s="10">
        <v>36982</v>
      </c>
      <c r="M126" s="12">
        <v>176.6</v>
      </c>
    </row>
    <row r="127" spans="1:13" x14ac:dyDescent="0.25">
      <c r="A127">
        <v>2007</v>
      </c>
      <c r="B127" t="s">
        <v>10</v>
      </c>
      <c r="C127">
        <v>5.6276841519333702E-2</v>
      </c>
      <c r="D127" t="s">
        <v>5</v>
      </c>
      <c r="L127" s="10">
        <v>36923</v>
      </c>
      <c r="M127" s="12">
        <v>175.3</v>
      </c>
    </row>
    <row r="128" spans="1:13" x14ac:dyDescent="0.25">
      <c r="A128">
        <v>2007</v>
      </c>
      <c r="B128" t="s">
        <v>40</v>
      </c>
      <c r="C128">
        <v>7.02448357107264E-2</v>
      </c>
      <c r="D128" t="s">
        <v>5</v>
      </c>
      <c r="L128" s="10">
        <v>36861</v>
      </c>
      <c r="M128" s="12">
        <v>171.9</v>
      </c>
    </row>
    <row r="129" spans="1:13" x14ac:dyDescent="0.25">
      <c r="A129">
        <v>2007</v>
      </c>
      <c r="B129" t="s">
        <v>11</v>
      </c>
      <c r="C129">
        <v>6.9198196460864295E-2</v>
      </c>
      <c r="D129" t="s">
        <v>5</v>
      </c>
      <c r="L129" s="10">
        <v>36800</v>
      </c>
      <c r="M129" s="12">
        <v>171.9</v>
      </c>
    </row>
    <row r="130" spans="1:13" x14ac:dyDescent="0.25">
      <c r="A130">
        <v>2007</v>
      </c>
      <c r="B130" t="s">
        <v>12</v>
      </c>
      <c r="C130">
        <v>5.2339640122174201E-2</v>
      </c>
      <c r="D130" t="s">
        <v>5</v>
      </c>
      <c r="L130" s="10">
        <v>36739</v>
      </c>
      <c r="M130" s="12">
        <v>172.1</v>
      </c>
    </row>
    <row r="131" spans="1:13" x14ac:dyDescent="0.25">
      <c r="A131">
        <v>2007</v>
      </c>
      <c r="B131" t="s">
        <v>13</v>
      </c>
      <c r="C131">
        <v>6.0396150518606397E-2</v>
      </c>
      <c r="D131" t="s">
        <v>5</v>
      </c>
      <c r="L131" s="10">
        <v>36678</v>
      </c>
      <c r="M131" s="12">
        <v>171.3</v>
      </c>
    </row>
    <row r="132" spans="1:13" x14ac:dyDescent="0.25">
      <c r="A132">
        <v>2007</v>
      </c>
      <c r="B132" t="s">
        <v>14</v>
      </c>
      <c r="C132">
        <v>6.4144609760155E-2</v>
      </c>
      <c r="D132" t="s">
        <v>5</v>
      </c>
      <c r="L132" s="10">
        <v>36617</v>
      </c>
      <c r="M132" s="12">
        <v>170</v>
      </c>
    </row>
    <row r="133" spans="1:13" x14ac:dyDescent="0.25">
      <c r="A133">
        <v>2007</v>
      </c>
      <c r="B133" t="s">
        <v>15</v>
      </c>
      <c r="C133">
        <v>4.6764409177742397E-2</v>
      </c>
      <c r="D133" t="s">
        <v>5</v>
      </c>
      <c r="L133" s="10">
        <v>36557</v>
      </c>
      <c r="M133" s="12">
        <v>167.5</v>
      </c>
    </row>
    <row r="134" spans="1:13" x14ac:dyDescent="0.25">
      <c r="A134">
        <v>2007</v>
      </c>
      <c r="B134" t="s">
        <v>16</v>
      </c>
      <c r="C134">
        <v>6.0201919747482097E-2</v>
      </c>
      <c r="D134" t="s">
        <v>5</v>
      </c>
      <c r="L134" s="10">
        <v>36495</v>
      </c>
      <c r="M134" s="12">
        <v>167</v>
      </c>
    </row>
    <row r="135" spans="1:13" x14ac:dyDescent="0.25">
      <c r="A135">
        <v>2007</v>
      </c>
      <c r="B135" t="s">
        <v>17</v>
      </c>
      <c r="C135">
        <v>5.4936658886188303E-2</v>
      </c>
      <c r="D135" t="s">
        <v>5</v>
      </c>
      <c r="L135" s="10">
        <v>36434</v>
      </c>
      <c r="M135" s="12">
        <v>166.5</v>
      </c>
    </row>
    <row r="136" spans="1:13" x14ac:dyDescent="0.25">
      <c r="A136">
        <v>2007</v>
      </c>
      <c r="B136" t="s">
        <v>18</v>
      </c>
      <c r="C136">
        <v>5.1413371245989797E-2</v>
      </c>
      <c r="D136" t="s">
        <v>5</v>
      </c>
      <c r="L136" s="10">
        <v>36373</v>
      </c>
      <c r="M136" s="12">
        <v>165.9</v>
      </c>
    </row>
    <row r="137" spans="1:13" x14ac:dyDescent="0.25">
      <c r="A137">
        <v>2007</v>
      </c>
      <c r="B137" t="s">
        <v>19</v>
      </c>
      <c r="C137">
        <v>5.14578263621032E-2</v>
      </c>
      <c r="D137" t="s">
        <v>5</v>
      </c>
      <c r="L137" s="10">
        <v>36312</v>
      </c>
      <c r="M137" s="12">
        <v>164.8</v>
      </c>
    </row>
    <row r="138" spans="1:13" x14ac:dyDescent="0.25">
      <c r="A138">
        <v>2007</v>
      </c>
      <c r="B138" t="s">
        <v>20</v>
      </c>
      <c r="C138">
        <v>5.4514596524106701E-2</v>
      </c>
      <c r="D138" t="s">
        <v>5</v>
      </c>
      <c r="L138" s="10">
        <v>36251</v>
      </c>
      <c r="M138" s="12">
        <v>164</v>
      </c>
    </row>
    <row r="139" spans="1:13" x14ac:dyDescent="0.25">
      <c r="A139">
        <v>2007</v>
      </c>
      <c r="B139" t="s">
        <v>21</v>
      </c>
      <c r="C139">
        <v>7.1634308009743394E-2</v>
      </c>
      <c r="D139" t="s">
        <v>5</v>
      </c>
      <c r="L139" s="10">
        <v>36192</v>
      </c>
      <c r="M139" s="12">
        <v>161.9</v>
      </c>
    </row>
    <row r="140" spans="1:13" x14ac:dyDescent="0.25">
      <c r="A140">
        <v>2007</v>
      </c>
      <c r="B140" t="s">
        <v>22</v>
      </c>
      <c r="C140">
        <v>6.1944378569654103E-2</v>
      </c>
      <c r="D140" t="s">
        <v>5</v>
      </c>
      <c r="L140" s="10">
        <v>36130</v>
      </c>
      <c r="M140" s="12">
        <v>161.6</v>
      </c>
    </row>
    <row r="141" spans="1:13" x14ac:dyDescent="0.25">
      <c r="A141">
        <v>2007</v>
      </c>
      <c r="B141" t="s">
        <v>23</v>
      </c>
      <c r="C141">
        <v>5.8207198271047901E-2</v>
      </c>
      <c r="D141" t="s">
        <v>5</v>
      </c>
      <c r="L141" s="10">
        <v>36069</v>
      </c>
      <c r="M141" s="12">
        <v>162</v>
      </c>
    </row>
    <row r="142" spans="1:13" x14ac:dyDescent="0.25">
      <c r="A142">
        <v>2008</v>
      </c>
      <c r="B142" t="s">
        <v>4</v>
      </c>
      <c r="C142">
        <v>6.1024716891328198E-2</v>
      </c>
      <c r="D142" t="s">
        <v>5</v>
      </c>
      <c r="L142" s="10">
        <v>36008</v>
      </c>
      <c r="M142" s="12">
        <v>161.9</v>
      </c>
    </row>
    <row r="143" spans="1:13" x14ac:dyDescent="0.25">
      <c r="A143">
        <v>2008</v>
      </c>
      <c r="B143" t="s">
        <v>6</v>
      </c>
      <c r="C143">
        <v>5.9867144543694198E-2</v>
      </c>
      <c r="D143" t="s">
        <v>5</v>
      </c>
      <c r="L143" s="10">
        <v>35947</v>
      </c>
      <c r="M143" s="12">
        <v>162</v>
      </c>
    </row>
    <row r="144" spans="1:13" x14ac:dyDescent="0.25">
      <c r="A144">
        <v>2008</v>
      </c>
      <c r="B144" t="s">
        <v>7</v>
      </c>
      <c r="C144">
        <v>6.0428318158870398E-2</v>
      </c>
      <c r="D144" t="s">
        <v>5</v>
      </c>
      <c r="L144" s="10">
        <v>35886</v>
      </c>
      <c r="M144" s="12">
        <v>160.80000000000001</v>
      </c>
    </row>
    <row r="145" spans="1:13" x14ac:dyDescent="0.25">
      <c r="A145">
        <v>2008</v>
      </c>
      <c r="B145" t="s">
        <v>8</v>
      </c>
      <c r="C145">
        <v>6.4638066124085694E-2</v>
      </c>
      <c r="D145" t="s">
        <v>5</v>
      </c>
      <c r="L145" s="10">
        <v>35827</v>
      </c>
      <c r="M145" s="12">
        <v>159.5</v>
      </c>
    </row>
    <row r="146" spans="1:13" x14ac:dyDescent="0.25">
      <c r="A146">
        <v>2008</v>
      </c>
      <c r="B146" t="s">
        <v>9</v>
      </c>
      <c r="C146">
        <v>7.1135637805918403E-2</v>
      </c>
      <c r="D146" t="s">
        <v>5</v>
      </c>
      <c r="L146" s="10">
        <v>35765</v>
      </c>
      <c r="M146" s="12">
        <v>159.4</v>
      </c>
    </row>
    <row r="147" spans="1:13" x14ac:dyDescent="0.25">
      <c r="A147">
        <v>2008</v>
      </c>
      <c r="B147" t="s">
        <v>10</v>
      </c>
      <c r="C147">
        <v>6.4002541746770295E-2</v>
      </c>
      <c r="D147" t="s">
        <v>5</v>
      </c>
      <c r="L147" s="10">
        <v>31747</v>
      </c>
      <c r="M147" s="12">
        <v>113.5</v>
      </c>
    </row>
    <row r="148" spans="1:13" x14ac:dyDescent="0.25">
      <c r="A148">
        <v>2008</v>
      </c>
      <c r="B148" t="s">
        <v>40</v>
      </c>
      <c r="C148">
        <v>8.2168143561341597E-2</v>
      </c>
      <c r="D148" t="s">
        <v>5</v>
      </c>
      <c r="L148" s="10">
        <v>31686</v>
      </c>
      <c r="M148" s="12">
        <v>112.7</v>
      </c>
    </row>
    <row r="149" spans="1:13" x14ac:dyDescent="0.25">
      <c r="A149">
        <v>2008</v>
      </c>
      <c r="B149" t="s">
        <v>11</v>
      </c>
      <c r="C149">
        <v>6.84062353740294E-2</v>
      </c>
      <c r="D149" t="s">
        <v>5</v>
      </c>
      <c r="L149" s="10">
        <v>31625</v>
      </c>
      <c r="M149" s="12">
        <v>112.4</v>
      </c>
    </row>
    <row r="150" spans="1:13" x14ac:dyDescent="0.25">
      <c r="A150">
        <v>2008</v>
      </c>
      <c r="B150" t="s">
        <v>12</v>
      </c>
      <c r="C150">
        <v>5.37785983487944E-2</v>
      </c>
      <c r="D150" t="s">
        <v>5</v>
      </c>
      <c r="L150" s="10">
        <v>31564</v>
      </c>
      <c r="M150" s="12">
        <v>112.2</v>
      </c>
    </row>
    <row r="151" spans="1:13" x14ac:dyDescent="0.25">
      <c r="A151">
        <v>2008</v>
      </c>
      <c r="B151" t="s">
        <v>13</v>
      </c>
      <c r="C151">
        <v>6.7631410223000593E-2</v>
      </c>
      <c r="D151" t="s">
        <v>5</v>
      </c>
      <c r="L151" s="10">
        <v>31503</v>
      </c>
      <c r="M151" s="12">
        <v>111.1</v>
      </c>
    </row>
    <row r="152" spans="1:13" x14ac:dyDescent="0.25">
      <c r="A152">
        <v>2008</v>
      </c>
      <c r="B152" t="s">
        <v>14</v>
      </c>
      <c r="C152">
        <v>6.8424180337862295E-2</v>
      </c>
      <c r="D152" t="s">
        <v>5</v>
      </c>
      <c r="L152" s="10">
        <v>31444</v>
      </c>
      <c r="M152" s="12">
        <v>111.7</v>
      </c>
    </row>
    <row r="153" spans="1:13" x14ac:dyDescent="0.25">
      <c r="A153">
        <v>2008</v>
      </c>
      <c r="B153" t="s">
        <v>15</v>
      </c>
      <c r="C153">
        <v>5.7850452953197101E-2</v>
      </c>
      <c r="D153" t="s">
        <v>5</v>
      </c>
      <c r="L153" s="10">
        <v>31382</v>
      </c>
      <c r="M153" s="12">
        <v>111.2</v>
      </c>
    </row>
    <row r="154" spans="1:13" x14ac:dyDescent="0.25">
      <c r="A154">
        <v>2008</v>
      </c>
      <c r="B154" t="s">
        <v>16</v>
      </c>
      <c r="C154">
        <v>6.3243001626281103E-2</v>
      </c>
      <c r="D154" t="s">
        <v>5</v>
      </c>
      <c r="L154" s="10">
        <v>31321</v>
      </c>
      <c r="M154" s="12">
        <v>110.4</v>
      </c>
    </row>
    <row r="155" spans="1:13" x14ac:dyDescent="0.25">
      <c r="A155">
        <v>2008</v>
      </c>
      <c r="B155" t="s">
        <v>17</v>
      </c>
      <c r="C155">
        <v>5.8706335755898002E-2</v>
      </c>
      <c r="D155" t="s">
        <v>5</v>
      </c>
      <c r="L155" s="10">
        <v>31260</v>
      </c>
      <c r="M155" s="12">
        <v>109.9</v>
      </c>
    </row>
    <row r="156" spans="1:13" x14ac:dyDescent="0.25">
      <c r="A156">
        <v>2008</v>
      </c>
      <c r="B156" t="s">
        <v>18</v>
      </c>
      <c r="C156">
        <v>5.5567340143950303E-2</v>
      </c>
      <c r="D156" t="s">
        <v>5</v>
      </c>
      <c r="L156" s="10">
        <v>31199</v>
      </c>
      <c r="M156" s="12">
        <v>108.8</v>
      </c>
    </row>
    <row r="157" spans="1:13" x14ac:dyDescent="0.25">
      <c r="A157">
        <v>2008</v>
      </c>
      <c r="B157" t="s">
        <v>19</v>
      </c>
      <c r="C157">
        <v>5.14736293912956E-2</v>
      </c>
      <c r="D157" t="s">
        <v>5</v>
      </c>
      <c r="L157" s="10">
        <v>31138</v>
      </c>
      <c r="M157" s="12">
        <v>107.6</v>
      </c>
    </row>
    <row r="158" spans="1:13" x14ac:dyDescent="0.25">
      <c r="A158">
        <v>2008</v>
      </c>
      <c r="B158" t="s">
        <v>20</v>
      </c>
      <c r="C158">
        <v>5.4668239857502403E-2</v>
      </c>
      <c r="D158" t="s">
        <v>5</v>
      </c>
      <c r="L158" s="10">
        <v>31079</v>
      </c>
      <c r="M158" s="12">
        <v>107</v>
      </c>
    </row>
    <row r="159" spans="1:13" x14ac:dyDescent="0.25">
      <c r="A159">
        <v>2008</v>
      </c>
      <c r="B159" t="s">
        <v>21</v>
      </c>
      <c r="C159">
        <v>8.3204122761772997E-2</v>
      </c>
      <c r="D159" t="s">
        <v>5</v>
      </c>
      <c r="L159" s="10">
        <v>31017</v>
      </c>
      <c r="M159" s="12">
        <v>105.5</v>
      </c>
    </row>
    <row r="160" spans="1:13" x14ac:dyDescent="0.25">
      <c r="A160">
        <v>2008</v>
      </c>
      <c r="B160" t="s">
        <v>22</v>
      </c>
      <c r="C160">
        <v>6.5416069712098901E-2</v>
      </c>
      <c r="D160" t="s">
        <v>5</v>
      </c>
      <c r="L160" s="10">
        <v>30956</v>
      </c>
      <c r="M160" s="12">
        <v>105.4</v>
      </c>
    </row>
    <row r="161" spans="1:13" x14ac:dyDescent="0.25">
      <c r="A161">
        <v>2008</v>
      </c>
      <c r="B161" t="s">
        <v>23</v>
      </c>
      <c r="C161">
        <v>5.5498133984184198E-2</v>
      </c>
      <c r="D161" t="s">
        <v>5</v>
      </c>
      <c r="L161" s="10">
        <v>30895</v>
      </c>
      <c r="M161" s="12">
        <v>104.8</v>
      </c>
    </row>
    <row r="162" spans="1:13" x14ac:dyDescent="0.25">
      <c r="A162">
        <v>2009</v>
      </c>
      <c r="B162" t="s">
        <v>4</v>
      </c>
      <c r="C162">
        <v>6.8011842871195896E-2</v>
      </c>
      <c r="D162" t="s">
        <v>5</v>
      </c>
      <c r="L162" s="10">
        <v>30834</v>
      </c>
      <c r="M162" s="12">
        <v>104.1</v>
      </c>
    </row>
    <row r="163" spans="1:13" x14ac:dyDescent="0.25">
      <c r="A163">
        <v>2009</v>
      </c>
      <c r="B163" t="s">
        <v>6</v>
      </c>
      <c r="C163">
        <v>6.8840981422937902E-2</v>
      </c>
      <c r="D163" t="s">
        <v>5</v>
      </c>
      <c r="L163" s="10">
        <v>30773</v>
      </c>
      <c r="M163" s="12">
        <v>103.2</v>
      </c>
    </row>
    <row r="164" spans="1:13" x14ac:dyDescent="0.25">
      <c r="A164">
        <v>2009</v>
      </c>
      <c r="B164" t="s">
        <v>7</v>
      </c>
      <c r="C164">
        <v>5.74390327251557E-2</v>
      </c>
      <c r="D164" t="s">
        <v>5</v>
      </c>
      <c r="L164" s="10">
        <v>30713</v>
      </c>
      <c r="M164" s="12">
        <v>102.6</v>
      </c>
    </row>
    <row r="165" spans="1:13" x14ac:dyDescent="0.25">
      <c r="A165">
        <v>2009</v>
      </c>
      <c r="B165" t="s">
        <v>8</v>
      </c>
      <c r="C165">
        <v>6.9408173454197503E-2</v>
      </c>
      <c r="D165" t="s">
        <v>5</v>
      </c>
      <c r="L165" s="10">
        <v>30651</v>
      </c>
      <c r="M165" s="12">
        <v>101.9</v>
      </c>
    </row>
    <row r="166" spans="1:13" x14ac:dyDescent="0.25">
      <c r="A166">
        <v>2009</v>
      </c>
      <c r="B166" t="s">
        <v>9</v>
      </c>
      <c r="C166">
        <v>7.4942402251567702E-2</v>
      </c>
      <c r="D166" t="s">
        <v>5</v>
      </c>
      <c r="L166" s="10">
        <v>30590</v>
      </c>
      <c r="M166" s="12">
        <v>100.9</v>
      </c>
    </row>
    <row r="167" spans="1:13" x14ac:dyDescent="0.25">
      <c r="A167">
        <v>2009</v>
      </c>
      <c r="B167" t="s">
        <v>10</v>
      </c>
      <c r="C167">
        <v>6.9975317588036601E-2</v>
      </c>
      <c r="D167" t="s">
        <v>5</v>
      </c>
      <c r="L167" s="10">
        <v>30529</v>
      </c>
      <c r="M167" s="12">
        <v>100.8</v>
      </c>
    </row>
    <row r="168" spans="1:13" x14ac:dyDescent="0.25">
      <c r="A168">
        <v>2009</v>
      </c>
      <c r="B168" t="s">
        <v>40</v>
      </c>
      <c r="C168">
        <v>8.6345788157654896E-2</v>
      </c>
      <c r="D168" t="s">
        <v>5</v>
      </c>
      <c r="L168" s="10">
        <v>30468</v>
      </c>
      <c r="M168" s="12">
        <v>100.2</v>
      </c>
    </row>
    <row r="169" spans="1:13" x14ac:dyDescent="0.25">
      <c r="A169">
        <v>2009</v>
      </c>
      <c r="B169" t="s">
        <v>11</v>
      </c>
      <c r="C169">
        <v>7.2296888773690601E-2</v>
      </c>
      <c r="D169" t="s">
        <v>5</v>
      </c>
      <c r="L169" s="10">
        <v>30407</v>
      </c>
      <c r="M169" s="12">
        <v>98.7</v>
      </c>
    </row>
    <row r="170" spans="1:13" x14ac:dyDescent="0.25">
      <c r="A170">
        <v>2009</v>
      </c>
      <c r="B170" t="s">
        <v>12</v>
      </c>
      <c r="C170">
        <v>6.0055117264927398E-2</v>
      </c>
      <c r="D170" t="s">
        <v>5</v>
      </c>
      <c r="L170" s="10">
        <v>30348</v>
      </c>
      <c r="M170" s="12">
        <v>97.9</v>
      </c>
    </row>
    <row r="171" spans="1:13" x14ac:dyDescent="0.25">
      <c r="A171">
        <v>2009</v>
      </c>
      <c r="B171" t="s">
        <v>13</v>
      </c>
      <c r="C171">
        <v>7.9800495613461295E-2</v>
      </c>
      <c r="D171" t="s">
        <v>5</v>
      </c>
      <c r="L171" s="10">
        <v>30286</v>
      </c>
      <c r="M171" s="12">
        <v>98.2</v>
      </c>
    </row>
    <row r="172" spans="1:13" x14ac:dyDescent="0.25">
      <c r="A172">
        <v>2009</v>
      </c>
      <c r="B172" t="s">
        <v>14</v>
      </c>
      <c r="C172">
        <v>6.5410461929506197E-2</v>
      </c>
      <c r="D172" t="s">
        <v>5</v>
      </c>
      <c r="L172" s="10">
        <v>30225</v>
      </c>
      <c r="M172" s="12">
        <v>98.8</v>
      </c>
    </row>
    <row r="173" spans="1:13" x14ac:dyDescent="0.25">
      <c r="A173">
        <v>2009</v>
      </c>
      <c r="B173" t="s">
        <v>15</v>
      </c>
      <c r="C173">
        <v>6.1814132140597298E-2</v>
      </c>
      <c r="D173" t="s">
        <v>5</v>
      </c>
      <c r="L173" s="10">
        <v>30164</v>
      </c>
      <c r="M173" s="12">
        <v>98</v>
      </c>
    </row>
    <row r="174" spans="1:13" x14ac:dyDescent="0.25">
      <c r="A174">
        <v>2009</v>
      </c>
      <c r="B174" t="s">
        <v>16</v>
      </c>
      <c r="C174">
        <v>6.8737852585950499E-2</v>
      </c>
      <c r="D174" t="s">
        <v>5</v>
      </c>
      <c r="L174" s="10">
        <v>30103</v>
      </c>
      <c r="M174" s="12">
        <v>96.5</v>
      </c>
    </row>
    <row r="175" spans="1:13" x14ac:dyDescent="0.25">
      <c r="A175">
        <v>2009</v>
      </c>
      <c r="B175" t="s">
        <v>17</v>
      </c>
      <c r="C175">
        <v>6.8138909035788703E-2</v>
      </c>
      <c r="D175" t="s">
        <v>5</v>
      </c>
      <c r="L175" s="10">
        <v>30042</v>
      </c>
      <c r="M175" s="12">
        <v>92.9</v>
      </c>
    </row>
    <row r="176" spans="1:13" x14ac:dyDescent="0.25">
      <c r="A176">
        <v>2009</v>
      </c>
      <c r="B176" t="s">
        <v>18</v>
      </c>
      <c r="C176">
        <v>6.1429624870625199E-2</v>
      </c>
      <c r="D176" t="s">
        <v>5</v>
      </c>
      <c r="L176" s="10">
        <v>29983</v>
      </c>
      <c r="M176" s="12">
        <v>92.8</v>
      </c>
    </row>
    <row r="177" spans="1:13" x14ac:dyDescent="0.25">
      <c r="A177">
        <v>2009</v>
      </c>
      <c r="B177" t="s">
        <v>19</v>
      </c>
      <c r="C177">
        <v>4.4561583552020702E-2</v>
      </c>
      <c r="D177" t="s">
        <v>5</v>
      </c>
      <c r="L177" s="10">
        <v>29921</v>
      </c>
      <c r="M177" s="12">
        <v>93.6</v>
      </c>
    </row>
    <row r="178" spans="1:13" x14ac:dyDescent="0.25">
      <c r="A178">
        <v>2009</v>
      </c>
      <c r="B178" t="s">
        <v>20</v>
      </c>
      <c r="C178">
        <v>6.0686996230570202E-2</v>
      </c>
      <c r="D178" t="s">
        <v>5</v>
      </c>
      <c r="L178" s="10">
        <v>29860</v>
      </c>
      <c r="M178" s="12">
        <v>93.3</v>
      </c>
    </row>
    <row r="179" spans="1:13" x14ac:dyDescent="0.25">
      <c r="A179">
        <v>2009</v>
      </c>
      <c r="B179" t="s">
        <v>21</v>
      </c>
      <c r="C179">
        <v>8.0765951147824103E-2</v>
      </c>
      <c r="D179" t="s">
        <v>5</v>
      </c>
      <c r="L179" s="10">
        <v>29799</v>
      </c>
      <c r="M179" s="12">
        <v>91.6</v>
      </c>
    </row>
    <row r="180" spans="1:13" x14ac:dyDescent="0.25">
      <c r="A180">
        <v>2009</v>
      </c>
      <c r="B180" t="s">
        <v>22</v>
      </c>
      <c r="C180">
        <v>7.1210263699771806E-2</v>
      </c>
      <c r="D180" t="s">
        <v>5</v>
      </c>
      <c r="L180" s="10">
        <v>29738</v>
      </c>
      <c r="M180" s="12">
        <v>89.3</v>
      </c>
    </row>
    <row r="181" spans="1:13" x14ac:dyDescent="0.25">
      <c r="A181">
        <v>2009</v>
      </c>
      <c r="B181" t="s">
        <v>23</v>
      </c>
      <c r="C181">
        <v>6.3610193574944796E-2</v>
      </c>
      <c r="D181" t="s">
        <v>5</v>
      </c>
      <c r="L181" s="10">
        <v>29677</v>
      </c>
      <c r="M181" s="12">
        <v>88.2</v>
      </c>
    </row>
    <row r="182" spans="1:13" x14ac:dyDescent="0.25">
      <c r="A182">
        <v>2010</v>
      </c>
      <c r="B182" t="s">
        <v>4</v>
      </c>
      <c r="C182">
        <v>7.1913174631481197E-2</v>
      </c>
      <c r="D182" t="s">
        <v>5</v>
      </c>
      <c r="L182" s="10">
        <v>29618</v>
      </c>
      <c r="M182" s="12">
        <v>87.2</v>
      </c>
    </row>
    <row r="183" spans="1:13" x14ac:dyDescent="0.25">
      <c r="A183">
        <v>2010</v>
      </c>
      <c r="B183" t="s">
        <v>6</v>
      </c>
      <c r="C183">
        <v>6.9991144668615002E-2</v>
      </c>
      <c r="D183" t="s">
        <v>5</v>
      </c>
      <c r="L183" s="10">
        <v>29556</v>
      </c>
      <c r="M183" s="12">
        <v>85.7</v>
      </c>
    </row>
    <row r="184" spans="1:13" x14ac:dyDescent="0.25">
      <c r="A184">
        <v>2010</v>
      </c>
      <c r="B184" t="s">
        <v>7</v>
      </c>
      <c r="C184">
        <v>6.4655970301338503E-2</v>
      </c>
      <c r="D184" t="s">
        <v>5</v>
      </c>
      <c r="L184" s="10">
        <v>29495</v>
      </c>
      <c r="M184" s="12">
        <v>83</v>
      </c>
    </row>
    <row r="185" spans="1:13" x14ac:dyDescent="0.25">
      <c r="A185">
        <v>2010</v>
      </c>
      <c r="B185" t="s">
        <v>8</v>
      </c>
      <c r="C185">
        <v>6.4799926220664106E-2</v>
      </c>
      <c r="D185" t="s">
        <v>5</v>
      </c>
      <c r="L185" s="10">
        <v>29434</v>
      </c>
      <c r="M185" s="12">
        <v>81.7</v>
      </c>
    </row>
    <row r="186" spans="1:13" x14ac:dyDescent="0.25">
      <c r="A186">
        <v>2010</v>
      </c>
      <c r="B186" t="s">
        <v>9</v>
      </c>
      <c r="C186">
        <v>6.8420143323183094E-2</v>
      </c>
      <c r="D186" t="s">
        <v>5</v>
      </c>
      <c r="L186" s="10">
        <v>29373</v>
      </c>
      <c r="M186" s="12">
        <v>80.3</v>
      </c>
    </row>
    <row r="187" spans="1:13" x14ac:dyDescent="0.25">
      <c r="A187">
        <v>2010</v>
      </c>
      <c r="B187" t="s">
        <v>10</v>
      </c>
      <c r="C187">
        <v>6.7178865048691E-2</v>
      </c>
      <c r="D187" t="s">
        <v>5</v>
      </c>
      <c r="L187" s="10">
        <v>29312</v>
      </c>
      <c r="M187" s="12">
        <v>78</v>
      </c>
    </row>
    <row r="188" spans="1:13" x14ac:dyDescent="0.25">
      <c r="A188">
        <v>2010</v>
      </c>
      <c r="B188" t="s">
        <v>40</v>
      </c>
      <c r="C188">
        <v>9.7168811454270504E-2</v>
      </c>
      <c r="D188" t="s">
        <v>5</v>
      </c>
      <c r="L188" s="10">
        <v>29252</v>
      </c>
      <c r="M188" s="12">
        <v>76.400000000000006</v>
      </c>
    </row>
    <row r="189" spans="1:13" x14ac:dyDescent="0.25">
      <c r="A189">
        <v>2010</v>
      </c>
      <c r="B189" t="s">
        <v>11</v>
      </c>
      <c r="C189">
        <v>7.3328344786782296E-2</v>
      </c>
      <c r="D189" t="s">
        <v>5</v>
      </c>
      <c r="L189" s="10">
        <v>29190</v>
      </c>
      <c r="M189" s="12">
        <v>74</v>
      </c>
    </row>
    <row r="190" spans="1:13" x14ac:dyDescent="0.25">
      <c r="A190">
        <v>2010</v>
      </c>
      <c r="B190" t="s">
        <v>12</v>
      </c>
      <c r="C190">
        <v>6.4593264751528295E-2</v>
      </c>
      <c r="D190" t="s">
        <v>5</v>
      </c>
      <c r="L190" s="10">
        <v>29129</v>
      </c>
      <c r="M190" s="12">
        <v>73.2</v>
      </c>
    </row>
    <row r="191" spans="1:13" x14ac:dyDescent="0.25">
      <c r="A191">
        <v>2010</v>
      </c>
      <c r="B191" t="s">
        <v>13</v>
      </c>
      <c r="C191">
        <v>7.5318988635563897E-2</v>
      </c>
      <c r="D191" t="s">
        <v>5</v>
      </c>
      <c r="L191" s="10">
        <v>29068</v>
      </c>
      <c r="M191" s="12">
        <v>71.900000000000006</v>
      </c>
    </row>
    <row r="192" spans="1:13" x14ac:dyDescent="0.25">
      <c r="A192">
        <v>2010</v>
      </c>
      <c r="B192" t="s">
        <v>14</v>
      </c>
      <c r="C192">
        <v>6.8430636378464901E-2</v>
      </c>
      <c r="D192" t="s">
        <v>5</v>
      </c>
      <c r="L192" s="10">
        <v>29007</v>
      </c>
      <c r="M192" s="12">
        <v>70.5</v>
      </c>
    </row>
    <row r="193" spans="1:13" x14ac:dyDescent="0.25">
      <c r="A193">
        <v>2010</v>
      </c>
      <c r="B193" t="s">
        <v>15</v>
      </c>
      <c r="C193">
        <v>6.5618282923214005E-2</v>
      </c>
      <c r="D193" t="s">
        <v>5</v>
      </c>
      <c r="L193" s="10">
        <v>28946</v>
      </c>
      <c r="M193" s="12">
        <v>68.5</v>
      </c>
    </row>
    <row r="194" spans="1:13" x14ac:dyDescent="0.25">
      <c r="A194">
        <v>2010</v>
      </c>
      <c r="B194" t="s">
        <v>16</v>
      </c>
      <c r="C194">
        <v>6.9002653744969306E-2</v>
      </c>
      <c r="D194" t="s">
        <v>5</v>
      </c>
      <c r="L194" s="10">
        <v>28887</v>
      </c>
      <c r="M194" s="12">
        <v>66.900000000000006</v>
      </c>
    </row>
    <row r="195" spans="1:13" x14ac:dyDescent="0.25">
      <c r="A195">
        <v>2010</v>
      </c>
      <c r="B195" t="s">
        <v>17</v>
      </c>
      <c r="C195">
        <v>6.6671303061794904E-2</v>
      </c>
      <c r="D195" t="s">
        <v>5</v>
      </c>
      <c r="L195" s="10">
        <v>28825</v>
      </c>
      <c r="M195" s="12">
        <v>65.900000000000006</v>
      </c>
    </row>
    <row r="196" spans="1:13" x14ac:dyDescent="0.25">
      <c r="A196">
        <v>2010</v>
      </c>
      <c r="B196" t="s">
        <v>18</v>
      </c>
      <c r="C196">
        <v>6.4196216450498306E-2</v>
      </c>
      <c r="D196" t="s">
        <v>5</v>
      </c>
      <c r="L196" s="10">
        <v>28764</v>
      </c>
      <c r="M196" s="12">
        <v>65.900000000000006</v>
      </c>
    </row>
    <row r="197" spans="1:13" x14ac:dyDescent="0.25">
      <c r="A197">
        <v>2010</v>
      </c>
      <c r="B197" t="s">
        <v>19</v>
      </c>
      <c r="C197">
        <v>5.5685031813594403E-2</v>
      </c>
      <c r="D197" t="s">
        <v>5</v>
      </c>
      <c r="L197" s="10">
        <v>28703</v>
      </c>
      <c r="M197" s="12">
        <v>64.7</v>
      </c>
    </row>
    <row r="198" spans="1:13" x14ac:dyDescent="0.25">
      <c r="A198">
        <v>2010</v>
      </c>
      <c r="B198" t="s">
        <v>20</v>
      </c>
      <c r="C198">
        <v>6.2091922967331001E-2</v>
      </c>
      <c r="D198" t="s">
        <v>5</v>
      </c>
      <c r="L198" s="10">
        <v>28642</v>
      </c>
      <c r="M198" s="12">
        <v>63.6</v>
      </c>
    </row>
    <row r="199" spans="1:13" x14ac:dyDescent="0.25">
      <c r="A199">
        <v>2010</v>
      </c>
      <c r="B199" t="s">
        <v>21</v>
      </c>
      <c r="C199">
        <v>7.1125699072476997E-2</v>
      </c>
      <c r="D199" t="s">
        <v>5</v>
      </c>
      <c r="L199" s="10">
        <v>28581</v>
      </c>
      <c r="M199" s="12">
        <v>62.5</v>
      </c>
    </row>
    <row r="200" spans="1:13" x14ac:dyDescent="0.25">
      <c r="A200">
        <v>2010</v>
      </c>
      <c r="B200" t="s">
        <v>22</v>
      </c>
      <c r="C200">
        <v>7.35637605595581E-2</v>
      </c>
      <c r="D200" t="s">
        <v>5</v>
      </c>
      <c r="L200" s="10">
        <v>28522</v>
      </c>
      <c r="M200" s="12">
        <v>61.7</v>
      </c>
    </row>
    <row r="201" spans="1:13" x14ac:dyDescent="0.25">
      <c r="A201">
        <v>2010</v>
      </c>
      <c r="B201" t="s">
        <v>23</v>
      </c>
      <c r="C201">
        <v>6.4760404656632298E-2</v>
      </c>
      <c r="D201" t="s">
        <v>5</v>
      </c>
      <c r="L201" s="10">
        <v>28460</v>
      </c>
      <c r="M201" s="12">
        <v>61.2</v>
      </c>
    </row>
    <row r="202" spans="1:13" x14ac:dyDescent="0.25">
      <c r="A202">
        <v>2011</v>
      </c>
      <c r="B202" t="s">
        <v>4</v>
      </c>
      <c r="C202">
        <v>6.7308471105797504E-2</v>
      </c>
      <c r="D202" t="s">
        <v>5</v>
      </c>
      <c r="L202" s="10">
        <v>28369</v>
      </c>
      <c r="M202" s="12">
        <v>60.7</v>
      </c>
    </row>
    <row r="203" spans="1:13" x14ac:dyDescent="0.25">
      <c r="A203">
        <v>2011</v>
      </c>
      <c r="B203" t="s">
        <v>6</v>
      </c>
      <c r="C203">
        <v>6.2237941101079101E-2</v>
      </c>
      <c r="D203" t="s">
        <v>5</v>
      </c>
      <c r="L203" s="10">
        <v>28277</v>
      </c>
      <c r="M203" s="12">
        <v>59.4</v>
      </c>
    </row>
    <row r="204" spans="1:13" x14ac:dyDescent="0.25">
      <c r="A204">
        <v>2011</v>
      </c>
      <c r="B204" t="s">
        <v>7</v>
      </c>
      <c r="C204">
        <v>5.8439393501732502E-2</v>
      </c>
      <c r="D204" t="s">
        <v>5</v>
      </c>
      <c r="L204" s="10">
        <v>28185</v>
      </c>
      <c r="M204" s="12">
        <v>58.4</v>
      </c>
    </row>
    <row r="205" spans="1:13" x14ac:dyDescent="0.25">
      <c r="A205">
        <v>2011</v>
      </c>
      <c r="B205" t="s">
        <v>8</v>
      </c>
      <c r="C205">
        <v>6.3367083006032193E-2</v>
      </c>
      <c r="D205" t="s">
        <v>5</v>
      </c>
      <c r="L205" s="10">
        <v>28095</v>
      </c>
      <c r="M205" s="12">
        <v>57</v>
      </c>
    </row>
    <row r="206" spans="1:13" x14ac:dyDescent="0.25">
      <c r="A206">
        <v>2011</v>
      </c>
      <c r="B206" t="s">
        <v>9</v>
      </c>
      <c r="C206">
        <v>6.4730162832400601E-2</v>
      </c>
      <c r="D206" t="s">
        <v>5</v>
      </c>
      <c r="L206" s="10">
        <v>28004</v>
      </c>
      <c r="M206" s="12">
        <v>56.9</v>
      </c>
    </row>
    <row r="207" spans="1:13" x14ac:dyDescent="0.25">
      <c r="A207">
        <v>2011</v>
      </c>
      <c r="B207" t="s">
        <v>10</v>
      </c>
      <c r="C207">
        <v>5.8817533476153698E-2</v>
      </c>
      <c r="D207" t="s">
        <v>5</v>
      </c>
      <c r="L207" s="10">
        <v>27912</v>
      </c>
      <c r="M207" s="12">
        <v>55.9</v>
      </c>
    </row>
    <row r="208" spans="1:13" x14ac:dyDescent="0.25">
      <c r="A208">
        <v>2011</v>
      </c>
      <c r="B208" t="s">
        <v>40</v>
      </c>
      <c r="C208">
        <v>8.8492397800826503E-2</v>
      </c>
      <c r="D208" t="s">
        <v>5</v>
      </c>
      <c r="L208" s="10">
        <v>27820</v>
      </c>
      <c r="M208" s="12">
        <v>55.2</v>
      </c>
    </row>
    <row r="209" spans="1:13" x14ac:dyDescent="0.25">
      <c r="A209">
        <v>2011</v>
      </c>
      <c r="B209" t="s">
        <v>11</v>
      </c>
      <c r="C209">
        <v>6.1083728626982498E-2</v>
      </c>
      <c r="D209" t="s">
        <v>5</v>
      </c>
      <c r="L209" s="10">
        <v>27729</v>
      </c>
      <c r="M209" s="12">
        <v>55.1</v>
      </c>
    </row>
    <row r="210" spans="1:13" x14ac:dyDescent="0.25">
      <c r="A210">
        <v>2011</v>
      </c>
      <c r="B210" t="s">
        <v>12</v>
      </c>
      <c r="C210">
        <v>5.85836578138033E-2</v>
      </c>
      <c r="D210" t="s">
        <v>5</v>
      </c>
      <c r="L210" s="10">
        <v>27638</v>
      </c>
      <c r="M210" s="12">
        <v>54.6</v>
      </c>
    </row>
    <row r="211" spans="1:13" x14ac:dyDescent="0.25">
      <c r="A211">
        <v>2011</v>
      </c>
      <c r="B211" t="s">
        <v>13</v>
      </c>
      <c r="C211">
        <v>7.0377866381116899E-2</v>
      </c>
      <c r="D211" t="s">
        <v>5</v>
      </c>
      <c r="L211" s="10">
        <v>27546</v>
      </c>
      <c r="M211" s="12">
        <v>53.4</v>
      </c>
    </row>
    <row r="212" spans="1:13" x14ac:dyDescent="0.25">
      <c r="A212">
        <v>2011</v>
      </c>
      <c r="B212" t="s">
        <v>14</v>
      </c>
      <c r="C212">
        <v>6.5738236405410697E-2</v>
      </c>
      <c r="D212" t="s">
        <v>5</v>
      </c>
      <c r="L212" s="10">
        <v>27454</v>
      </c>
      <c r="M212" s="12">
        <v>52.6</v>
      </c>
    </row>
    <row r="213" spans="1:13" x14ac:dyDescent="0.25">
      <c r="A213">
        <v>2011</v>
      </c>
      <c r="B213" t="s">
        <v>15</v>
      </c>
      <c r="C213">
        <v>5.5844025320262801E-2</v>
      </c>
      <c r="D213" t="s">
        <v>5</v>
      </c>
      <c r="L213" s="10">
        <v>27364</v>
      </c>
      <c r="M213" s="12">
        <v>51.7</v>
      </c>
    </row>
    <row r="214" spans="1:13" x14ac:dyDescent="0.25">
      <c r="A214">
        <v>2011</v>
      </c>
      <c r="B214" t="s">
        <v>16</v>
      </c>
      <c r="C214">
        <v>6.6518271624911293E-2</v>
      </c>
      <c r="D214" t="s">
        <v>5</v>
      </c>
      <c r="L214" s="10">
        <v>27273</v>
      </c>
      <c r="M214" s="12">
        <v>50.6</v>
      </c>
    </row>
    <row r="215" spans="1:13" x14ac:dyDescent="0.25">
      <c r="A215">
        <v>2011</v>
      </c>
      <c r="B215" t="s">
        <v>17</v>
      </c>
      <c r="C215">
        <v>6.1024649971827799E-2</v>
      </c>
      <c r="D215" t="s">
        <v>5</v>
      </c>
      <c r="L215" s="10">
        <v>27181</v>
      </c>
      <c r="M215" s="12">
        <v>48.8</v>
      </c>
    </row>
    <row r="216" spans="1:13" x14ac:dyDescent="0.25">
      <c r="A216">
        <v>2011</v>
      </c>
      <c r="B216" t="s">
        <v>18</v>
      </c>
      <c r="C216">
        <v>5.7267475863887599E-2</v>
      </c>
      <c r="D216" t="s">
        <v>5</v>
      </c>
      <c r="L216" s="10">
        <v>27089</v>
      </c>
      <c r="M216" s="12">
        <v>47.8</v>
      </c>
    </row>
    <row r="217" spans="1:13" x14ac:dyDescent="0.25">
      <c r="A217">
        <v>2011</v>
      </c>
      <c r="B217" t="s">
        <v>19</v>
      </c>
      <c r="C217">
        <v>5.6034737287001597E-2</v>
      </c>
      <c r="D217" t="s">
        <v>5</v>
      </c>
      <c r="L217" s="10">
        <v>26999</v>
      </c>
      <c r="M217" s="12">
        <v>46.1</v>
      </c>
    </row>
    <row r="218" spans="1:13" x14ac:dyDescent="0.25">
      <c r="A218">
        <v>2011</v>
      </c>
      <c r="B218" t="s">
        <v>20</v>
      </c>
      <c r="C218">
        <v>5.7738584984988801E-2</v>
      </c>
      <c r="D218" t="s">
        <v>5</v>
      </c>
      <c r="L218" s="10">
        <v>26908</v>
      </c>
      <c r="M218" s="12">
        <v>45.4</v>
      </c>
    </row>
    <row r="219" spans="1:13" x14ac:dyDescent="0.25">
      <c r="A219">
        <v>2011</v>
      </c>
      <c r="B219" t="s">
        <v>21</v>
      </c>
      <c r="C219">
        <v>6.9665805564968403E-2</v>
      </c>
      <c r="D219" t="s">
        <v>5</v>
      </c>
      <c r="L219" s="10">
        <v>26816</v>
      </c>
      <c r="M219" s="12">
        <v>44</v>
      </c>
    </row>
    <row r="220" spans="1:13" x14ac:dyDescent="0.25">
      <c r="A220">
        <v>2011</v>
      </c>
      <c r="B220" t="s">
        <v>22</v>
      </c>
      <c r="C220">
        <v>7.0662688847682897E-2</v>
      </c>
      <c r="D220" t="s">
        <v>5</v>
      </c>
      <c r="L220" s="10">
        <v>26724</v>
      </c>
      <c r="M220" s="12">
        <v>43.1</v>
      </c>
    </row>
    <row r="221" spans="1:13" x14ac:dyDescent="0.25">
      <c r="A221">
        <v>2011</v>
      </c>
      <c r="B221" t="s">
        <v>23</v>
      </c>
      <c r="C221">
        <v>6.0183605418696703E-2</v>
      </c>
      <c r="D221" t="s">
        <v>5</v>
      </c>
      <c r="L221" s="10">
        <v>26634</v>
      </c>
      <c r="M221" s="12">
        <v>42.3</v>
      </c>
    </row>
    <row r="222" spans="1:13" x14ac:dyDescent="0.25">
      <c r="A222">
        <v>2012</v>
      </c>
      <c r="B222" t="s">
        <v>4</v>
      </c>
      <c r="C222">
        <v>6.45952694684125E-2</v>
      </c>
      <c r="D222" t="s">
        <v>5</v>
      </c>
      <c r="L222" s="10">
        <v>26543</v>
      </c>
      <c r="M222" s="12">
        <v>42.1</v>
      </c>
    </row>
    <row r="223" spans="1:13" x14ac:dyDescent="0.25">
      <c r="A223">
        <v>2012</v>
      </c>
      <c r="B223" t="s">
        <v>6</v>
      </c>
      <c r="C223">
        <v>6.115536979208E-2</v>
      </c>
      <c r="D223" t="s">
        <v>5</v>
      </c>
      <c r="L223" s="10">
        <v>26451</v>
      </c>
      <c r="M223" s="12">
        <v>41.4</v>
      </c>
    </row>
    <row r="224" spans="1:13" x14ac:dyDescent="0.25">
      <c r="A224">
        <v>2012</v>
      </c>
      <c r="B224" t="s">
        <v>7</v>
      </c>
      <c r="C224">
        <v>5.4831727803499597E-2</v>
      </c>
      <c r="D224" t="s">
        <v>5</v>
      </c>
      <c r="L224" s="10">
        <v>26359</v>
      </c>
      <c r="M224" s="12">
        <v>41.1</v>
      </c>
    </row>
    <row r="225" spans="1:13" x14ac:dyDescent="0.25">
      <c r="A225">
        <v>2012</v>
      </c>
      <c r="B225" t="s">
        <v>8</v>
      </c>
      <c r="C225">
        <v>6.2520022344631193E-2</v>
      </c>
      <c r="D225" t="s">
        <v>5</v>
      </c>
      <c r="L225" s="10">
        <v>26268</v>
      </c>
      <c r="M225" s="12">
        <v>41</v>
      </c>
    </row>
    <row r="226" spans="1:13" x14ac:dyDescent="0.25">
      <c r="A226">
        <v>2012</v>
      </c>
      <c r="B226" t="s">
        <v>9</v>
      </c>
      <c r="C226">
        <v>6.37564856960635E-2</v>
      </c>
      <c r="D226" t="s">
        <v>5</v>
      </c>
      <c r="L226" s="10">
        <v>26177</v>
      </c>
      <c r="M226" s="12">
        <v>40.5</v>
      </c>
    </row>
    <row r="227" spans="1:13" x14ac:dyDescent="0.25">
      <c r="A227">
        <v>2012</v>
      </c>
      <c r="B227" t="s">
        <v>10</v>
      </c>
      <c r="C227">
        <v>5.9671527569171698E-2</v>
      </c>
      <c r="D227" t="s">
        <v>5</v>
      </c>
      <c r="L227" s="10">
        <v>26085</v>
      </c>
      <c r="M227" s="12">
        <v>40.6</v>
      </c>
    </row>
    <row r="228" spans="1:13" x14ac:dyDescent="0.25">
      <c r="A228">
        <v>2012</v>
      </c>
      <c r="B228" t="s">
        <v>40</v>
      </c>
      <c r="C228">
        <v>8.0173658467909206E-2</v>
      </c>
      <c r="D228" t="s">
        <v>5</v>
      </c>
      <c r="L228" s="10">
        <v>25993</v>
      </c>
      <c r="M228" s="12">
        <v>39.9</v>
      </c>
    </row>
    <row r="229" spans="1:13" x14ac:dyDescent="0.25">
      <c r="A229">
        <v>2012</v>
      </c>
      <c r="B229" t="s">
        <v>11</v>
      </c>
      <c r="C229">
        <v>6.4478283892902999E-2</v>
      </c>
      <c r="D229" t="s">
        <v>5</v>
      </c>
      <c r="L229" s="10">
        <v>25903</v>
      </c>
      <c r="M229" s="12">
        <v>39.6</v>
      </c>
    </row>
    <row r="230" spans="1:13" x14ac:dyDescent="0.25">
      <c r="A230">
        <v>2012</v>
      </c>
      <c r="B230" t="s">
        <v>12</v>
      </c>
      <c r="C230">
        <v>5.5741679821537597E-2</v>
      </c>
      <c r="D230" t="s">
        <v>5</v>
      </c>
      <c r="L230" s="10">
        <v>25812</v>
      </c>
      <c r="M230" s="12">
        <v>39</v>
      </c>
    </row>
    <row r="231" spans="1:13" x14ac:dyDescent="0.25">
      <c r="A231">
        <v>2012</v>
      </c>
      <c r="B231" t="s">
        <v>13</v>
      </c>
      <c r="C231">
        <v>6.4625040433863995E-2</v>
      </c>
      <c r="D231" t="s">
        <v>5</v>
      </c>
      <c r="L231" s="10">
        <v>25720</v>
      </c>
      <c r="M231" s="12">
        <v>38.6</v>
      </c>
    </row>
    <row r="232" spans="1:13" x14ac:dyDescent="0.25">
      <c r="A232">
        <v>2012</v>
      </c>
      <c r="B232" t="s">
        <v>14</v>
      </c>
      <c r="C232">
        <v>6.2527091256527695E-2</v>
      </c>
      <c r="D232" t="s">
        <v>5</v>
      </c>
      <c r="L232" s="10">
        <v>25628</v>
      </c>
      <c r="M232" s="12">
        <v>38</v>
      </c>
    </row>
    <row r="233" spans="1:13" x14ac:dyDescent="0.25">
      <c r="A233">
        <v>2012</v>
      </c>
      <c r="B233" t="s">
        <v>15</v>
      </c>
      <c r="C233">
        <v>5.3585355920200799E-2</v>
      </c>
      <c r="D233" t="s">
        <v>5</v>
      </c>
      <c r="L233" s="10">
        <v>25538</v>
      </c>
      <c r="M233" s="12">
        <v>37.5</v>
      </c>
    </row>
    <row r="234" spans="1:13" x14ac:dyDescent="0.25">
      <c r="A234">
        <v>2012</v>
      </c>
      <c r="B234" t="s">
        <v>16</v>
      </c>
      <c r="C234">
        <v>6.3162688200021896E-2</v>
      </c>
      <c r="D234" t="s">
        <v>5</v>
      </c>
      <c r="L234" s="10">
        <v>25447</v>
      </c>
      <c r="M234" s="12">
        <v>37.1</v>
      </c>
    </row>
    <row r="235" spans="1:13" x14ac:dyDescent="0.25">
      <c r="A235">
        <v>2012</v>
      </c>
      <c r="B235" t="s">
        <v>17</v>
      </c>
      <c r="C235">
        <v>6.0288139145702101E-2</v>
      </c>
      <c r="D235" t="s">
        <v>5</v>
      </c>
      <c r="L235" s="10">
        <v>25355</v>
      </c>
      <c r="M235" s="12">
        <v>36.4</v>
      </c>
    </row>
    <row r="236" spans="1:13" x14ac:dyDescent="0.25">
      <c r="A236">
        <v>2012</v>
      </c>
      <c r="B236" t="s">
        <v>18</v>
      </c>
      <c r="C236">
        <v>5.4753926703192998E-2</v>
      </c>
      <c r="D236" t="s">
        <v>5</v>
      </c>
      <c r="L236" s="10">
        <v>25263</v>
      </c>
      <c r="M236" s="12">
        <v>36</v>
      </c>
    </row>
    <row r="237" spans="1:13" x14ac:dyDescent="0.25">
      <c r="A237">
        <v>2012</v>
      </c>
      <c r="B237" t="s">
        <v>19</v>
      </c>
      <c r="C237">
        <v>5.1282789343274203E-2</v>
      </c>
      <c r="D237" t="s">
        <v>5</v>
      </c>
      <c r="L237" s="10">
        <v>25173</v>
      </c>
      <c r="M237" s="12">
        <v>35.200000000000003</v>
      </c>
    </row>
    <row r="238" spans="1:13" x14ac:dyDescent="0.25">
      <c r="A238">
        <v>2012</v>
      </c>
      <c r="B238" t="s">
        <v>20</v>
      </c>
      <c r="C238">
        <v>5.3073168119893203E-2</v>
      </c>
      <c r="D238" t="s">
        <v>5</v>
      </c>
      <c r="L238" s="10">
        <v>25082</v>
      </c>
      <c r="M238" s="12">
        <v>35</v>
      </c>
    </row>
    <row r="239" spans="1:13" x14ac:dyDescent="0.25">
      <c r="A239">
        <v>2012</v>
      </c>
      <c r="B239" t="s">
        <v>21</v>
      </c>
      <c r="C239">
        <v>6.8881447668450099E-2</v>
      </c>
      <c r="D239" t="s">
        <v>5</v>
      </c>
      <c r="L239" s="10">
        <v>24990</v>
      </c>
      <c r="M239" s="12">
        <v>34.299999999999997</v>
      </c>
    </row>
    <row r="240" spans="1:13" x14ac:dyDescent="0.25">
      <c r="A240">
        <v>2012</v>
      </c>
      <c r="B240" t="s">
        <v>22</v>
      </c>
      <c r="C240">
        <v>6.4769351309677703E-2</v>
      </c>
      <c r="D240" t="s">
        <v>5</v>
      </c>
      <c r="L240" s="10">
        <v>24898</v>
      </c>
      <c r="M240" s="12">
        <v>34</v>
      </c>
    </row>
    <row r="241" spans="1:13" x14ac:dyDescent="0.25">
      <c r="A241">
        <v>2012</v>
      </c>
      <c r="B241" t="s">
        <v>23</v>
      </c>
      <c r="C241">
        <v>5.7582741423971101E-2</v>
      </c>
      <c r="D241" t="s">
        <v>5</v>
      </c>
      <c r="L241" s="10">
        <v>24807</v>
      </c>
      <c r="M241" s="12">
        <v>33.700000000000003</v>
      </c>
    </row>
    <row r="242" spans="1:13" x14ac:dyDescent="0.25">
      <c r="A242">
        <v>2013</v>
      </c>
      <c r="B242" t="s">
        <v>4</v>
      </c>
      <c r="C242">
        <v>6.3635553847217793E-2</v>
      </c>
      <c r="D242" t="s">
        <v>5</v>
      </c>
      <c r="L242" s="10">
        <v>24716</v>
      </c>
      <c r="M242" s="12">
        <v>33.299999999999997</v>
      </c>
    </row>
    <row r="243" spans="1:13" x14ac:dyDescent="0.25">
      <c r="A243">
        <v>2013</v>
      </c>
      <c r="B243" t="s">
        <v>6</v>
      </c>
      <c r="C243">
        <v>6.0423988217638898E-2</v>
      </c>
      <c r="D243" t="s">
        <v>5</v>
      </c>
      <c r="L243" s="10">
        <v>24624</v>
      </c>
      <c r="M243" s="12">
        <v>33.1</v>
      </c>
    </row>
    <row r="244" spans="1:13" x14ac:dyDescent="0.25">
      <c r="A244">
        <v>2013</v>
      </c>
      <c r="B244" t="s">
        <v>7</v>
      </c>
      <c r="C244">
        <v>5.28454392592188E-2</v>
      </c>
      <c r="D244" t="s">
        <v>5</v>
      </c>
      <c r="L244" s="10">
        <v>24532</v>
      </c>
      <c r="M244" s="12">
        <v>32.9</v>
      </c>
    </row>
    <row r="245" spans="1:13" x14ac:dyDescent="0.25">
      <c r="A245">
        <v>2013</v>
      </c>
      <c r="B245" t="s">
        <v>8</v>
      </c>
      <c r="C245">
        <v>6.0813511129835802E-2</v>
      </c>
      <c r="D245" t="s">
        <v>5</v>
      </c>
      <c r="L245" s="10">
        <v>24442</v>
      </c>
      <c r="M245" s="12">
        <v>32.700000000000003</v>
      </c>
    </row>
    <row r="246" spans="1:13" x14ac:dyDescent="0.25">
      <c r="A246">
        <v>2013</v>
      </c>
      <c r="B246" t="s">
        <v>9</v>
      </c>
      <c r="C246">
        <v>6.3674449878057607E-2</v>
      </c>
      <c r="D246" t="s">
        <v>5</v>
      </c>
      <c r="L246" s="10">
        <v>24351</v>
      </c>
      <c r="M246" s="12">
        <v>32.5</v>
      </c>
    </row>
    <row r="247" spans="1:13" x14ac:dyDescent="0.25">
      <c r="A247">
        <v>2013</v>
      </c>
      <c r="B247" t="s">
        <v>10</v>
      </c>
      <c r="C247">
        <v>5.97043688323248E-2</v>
      </c>
      <c r="D247" t="s">
        <v>5</v>
      </c>
      <c r="L247" s="10">
        <v>24259</v>
      </c>
      <c r="M247" s="12">
        <v>32</v>
      </c>
    </row>
    <row r="248" spans="1:13" x14ac:dyDescent="0.25">
      <c r="A248">
        <v>2013</v>
      </c>
      <c r="B248" t="s">
        <v>40</v>
      </c>
      <c r="C248">
        <v>7.5519217149637094E-2</v>
      </c>
      <c r="D248" t="s">
        <v>5</v>
      </c>
      <c r="L248" s="10">
        <v>24167</v>
      </c>
      <c r="M248" s="12">
        <v>31.8</v>
      </c>
    </row>
    <row r="249" spans="1:13" x14ac:dyDescent="0.25">
      <c r="A249">
        <v>2013</v>
      </c>
      <c r="B249" t="s">
        <v>11</v>
      </c>
      <c r="C249">
        <v>6.8799045072761703E-2</v>
      </c>
      <c r="D249" t="s">
        <v>5</v>
      </c>
      <c r="L249" s="10">
        <v>24077</v>
      </c>
      <c r="M249" s="12">
        <v>31.5</v>
      </c>
    </row>
    <row r="250" spans="1:13" x14ac:dyDescent="0.25">
      <c r="A250">
        <v>2013</v>
      </c>
      <c r="B250" t="s">
        <v>12</v>
      </c>
      <c r="C250">
        <v>5.3627437981621798E-2</v>
      </c>
      <c r="D250" t="s">
        <v>5</v>
      </c>
      <c r="L250" s="10">
        <v>23986</v>
      </c>
      <c r="M250" s="12">
        <v>31.2</v>
      </c>
    </row>
    <row r="251" spans="1:13" x14ac:dyDescent="0.25">
      <c r="A251">
        <v>2013</v>
      </c>
      <c r="B251" t="s">
        <v>13</v>
      </c>
      <c r="C251">
        <v>5.4906917607323601E-2</v>
      </c>
      <c r="D251" t="s">
        <v>5</v>
      </c>
      <c r="L251" s="10">
        <v>23894</v>
      </c>
      <c r="M251" s="12">
        <v>31.1</v>
      </c>
    </row>
    <row r="252" spans="1:13" x14ac:dyDescent="0.25">
      <c r="A252">
        <v>2013</v>
      </c>
      <c r="B252" t="s">
        <v>14</v>
      </c>
      <c r="C252">
        <v>6.2382212278023298E-2</v>
      </c>
      <c r="D252" t="s">
        <v>5</v>
      </c>
      <c r="L252" s="10">
        <v>23802</v>
      </c>
      <c r="M252" s="12">
        <v>31</v>
      </c>
    </row>
    <row r="253" spans="1:13" x14ac:dyDescent="0.25">
      <c r="A253">
        <v>2013</v>
      </c>
      <c r="B253" t="s">
        <v>15</v>
      </c>
      <c r="C253">
        <v>4.9595614999976403E-2</v>
      </c>
      <c r="D253" t="s">
        <v>5</v>
      </c>
      <c r="L253" s="10">
        <v>23712</v>
      </c>
      <c r="M253" s="12">
        <v>31</v>
      </c>
    </row>
    <row r="254" spans="1:13" x14ac:dyDescent="0.25">
      <c r="A254">
        <v>2013</v>
      </c>
      <c r="B254" t="s">
        <v>16</v>
      </c>
      <c r="C254">
        <v>5.9710413906921701E-2</v>
      </c>
      <c r="D254" t="s">
        <v>5</v>
      </c>
      <c r="L254" s="10">
        <v>23621</v>
      </c>
      <c r="M254" s="12">
        <v>30.9</v>
      </c>
    </row>
    <row r="255" spans="1:13" x14ac:dyDescent="0.25">
      <c r="A255">
        <v>2013</v>
      </c>
      <c r="B255" t="s">
        <v>17</v>
      </c>
      <c r="C255">
        <v>5.8825546762912101E-2</v>
      </c>
      <c r="D255" t="s">
        <v>5</v>
      </c>
      <c r="L255" s="10">
        <v>23529</v>
      </c>
      <c r="M255" s="12">
        <v>30.6</v>
      </c>
    </row>
    <row r="256" spans="1:13" x14ac:dyDescent="0.25">
      <c r="A256">
        <v>2013</v>
      </c>
      <c r="B256" t="s">
        <v>18</v>
      </c>
      <c r="C256">
        <v>5.2637415281271201E-2</v>
      </c>
      <c r="D256" t="s">
        <v>5</v>
      </c>
      <c r="L256" s="10">
        <v>23437</v>
      </c>
      <c r="M256" s="12">
        <v>30.7</v>
      </c>
    </row>
    <row r="257" spans="1:13" x14ac:dyDescent="0.25">
      <c r="A257">
        <v>2013</v>
      </c>
      <c r="B257" t="s">
        <v>19</v>
      </c>
      <c r="C257">
        <v>4.6363891424133899E-2</v>
      </c>
      <c r="D257" t="s">
        <v>5</v>
      </c>
      <c r="L257" s="10">
        <v>23346</v>
      </c>
      <c r="M257" s="12">
        <v>30.5</v>
      </c>
    </row>
    <row r="258" spans="1:13" x14ac:dyDescent="0.25">
      <c r="A258">
        <v>2013</v>
      </c>
      <c r="B258" t="s">
        <v>20</v>
      </c>
      <c r="C258">
        <v>5.1392894284188702E-2</v>
      </c>
      <c r="D258" t="s">
        <v>5</v>
      </c>
      <c r="L258" s="10">
        <v>23255</v>
      </c>
      <c r="M258" s="12">
        <v>30.3</v>
      </c>
    </row>
    <row r="259" spans="1:13" x14ac:dyDescent="0.25">
      <c r="A259">
        <v>2013</v>
      </c>
      <c r="B259" t="s">
        <v>21</v>
      </c>
      <c r="C259">
        <v>6.6833988035323505E-2</v>
      </c>
      <c r="D259" t="s">
        <v>5</v>
      </c>
      <c r="L259" s="10">
        <v>23163</v>
      </c>
      <c r="M259" s="12">
        <v>30.2</v>
      </c>
    </row>
    <row r="260" spans="1:13" x14ac:dyDescent="0.25">
      <c r="A260">
        <v>2013</v>
      </c>
      <c r="B260" t="s">
        <v>22</v>
      </c>
      <c r="C260">
        <v>6.6262831495499802E-2</v>
      </c>
      <c r="D260" t="s">
        <v>5</v>
      </c>
      <c r="L260" s="10">
        <v>23071</v>
      </c>
      <c r="M260" s="12">
        <v>30.2</v>
      </c>
    </row>
    <row r="261" spans="1:13" x14ac:dyDescent="0.25">
      <c r="A261">
        <v>2013</v>
      </c>
      <c r="B261" t="s">
        <v>23</v>
      </c>
      <c r="C261">
        <v>5.6111894283227402E-2</v>
      </c>
      <c r="D261" t="s">
        <v>5</v>
      </c>
      <c r="L261" s="10">
        <v>22981</v>
      </c>
      <c r="M261" s="12">
        <v>30.1</v>
      </c>
    </row>
    <row r="262" spans="1:13" x14ac:dyDescent="0.25">
      <c r="A262">
        <v>2014</v>
      </c>
      <c r="B262" t="s">
        <v>4</v>
      </c>
      <c r="C262">
        <v>6.4475323381478197E-2</v>
      </c>
      <c r="D262" t="s">
        <v>5</v>
      </c>
      <c r="L262" s="10">
        <v>22890</v>
      </c>
      <c r="M262" s="12">
        <v>30.2</v>
      </c>
    </row>
    <row r="263" spans="1:13" x14ac:dyDescent="0.25">
      <c r="A263">
        <v>2014</v>
      </c>
      <c r="B263" t="s">
        <v>6</v>
      </c>
      <c r="C263">
        <v>5.9092362332952598E-2</v>
      </c>
      <c r="D263" t="s">
        <v>5</v>
      </c>
      <c r="L263" s="10">
        <v>22798</v>
      </c>
      <c r="M263" s="12">
        <v>30</v>
      </c>
    </row>
    <row r="264" spans="1:13" x14ac:dyDescent="0.25">
      <c r="A264">
        <v>2014</v>
      </c>
      <c r="B264" t="s">
        <v>7</v>
      </c>
      <c r="C264">
        <v>5.5238150694921301E-2</v>
      </c>
      <c r="D264" t="s">
        <v>5</v>
      </c>
      <c r="L264" s="10">
        <v>22706</v>
      </c>
      <c r="M264" s="12">
        <v>29.9</v>
      </c>
    </row>
    <row r="265" spans="1:13" x14ac:dyDescent="0.25">
      <c r="A265">
        <v>2014</v>
      </c>
      <c r="B265" t="s">
        <v>8</v>
      </c>
      <c r="C265">
        <v>6.09042757906876E-2</v>
      </c>
      <c r="D265" t="s">
        <v>5</v>
      </c>
      <c r="L265" s="10">
        <v>22616</v>
      </c>
      <c r="M265" s="12">
        <v>29.8</v>
      </c>
    </row>
    <row r="266" spans="1:13" x14ac:dyDescent="0.25">
      <c r="A266">
        <v>2014</v>
      </c>
      <c r="B266" t="s">
        <v>9</v>
      </c>
      <c r="C266">
        <v>6.3011469196548694E-2</v>
      </c>
      <c r="D266" t="s">
        <v>5</v>
      </c>
      <c r="L266" s="10">
        <v>22525</v>
      </c>
      <c r="M266" s="12">
        <v>29.9</v>
      </c>
    </row>
    <row r="267" spans="1:13" x14ac:dyDescent="0.25">
      <c r="A267">
        <v>2014</v>
      </c>
      <c r="B267" t="s">
        <v>10</v>
      </c>
      <c r="C267">
        <v>5.8291490125364401E-2</v>
      </c>
      <c r="D267" t="s">
        <v>5</v>
      </c>
      <c r="L267" s="10">
        <v>22433</v>
      </c>
      <c r="M267" s="12">
        <v>29.7</v>
      </c>
    </row>
    <row r="268" spans="1:13" x14ac:dyDescent="0.25">
      <c r="A268">
        <v>2014</v>
      </c>
      <c r="B268" t="s">
        <v>40</v>
      </c>
      <c r="C268">
        <v>7.7735141606494002E-2</v>
      </c>
      <c r="D268" t="s">
        <v>5</v>
      </c>
      <c r="L268" s="10">
        <v>22341</v>
      </c>
      <c r="M268" s="12">
        <v>29.7</v>
      </c>
    </row>
    <row r="269" spans="1:13" x14ac:dyDescent="0.25">
      <c r="A269">
        <v>2014</v>
      </c>
      <c r="B269" t="s">
        <v>11</v>
      </c>
      <c r="C269">
        <v>6.6710220430712605E-2</v>
      </c>
      <c r="D269" t="s">
        <v>5</v>
      </c>
      <c r="L269" s="10">
        <v>22251</v>
      </c>
      <c r="M269" s="12">
        <v>29.7</v>
      </c>
    </row>
    <row r="270" spans="1:13" x14ac:dyDescent="0.25">
      <c r="A270">
        <v>2014</v>
      </c>
      <c r="B270" t="s">
        <v>12</v>
      </c>
      <c r="C270">
        <v>5.3239876401981398E-2</v>
      </c>
      <c r="D270" t="s">
        <v>5</v>
      </c>
      <c r="L270" s="10">
        <v>22160</v>
      </c>
      <c r="M270" s="12">
        <v>29.8</v>
      </c>
    </row>
    <row r="271" spans="1:13" x14ac:dyDescent="0.25">
      <c r="A271">
        <v>2014</v>
      </c>
      <c r="B271" t="s">
        <v>13</v>
      </c>
      <c r="C271">
        <v>5.7473857301091502E-2</v>
      </c>
      <c r="D271" t="s">
        <v>5</v>
      </c>
      <c r="L271" s="10">
        <v>22068</v>
      </c>
      <c r="M271" s="12">
        <v>29.6</v>
      </c>
    </row>
    <row r="272" spans="1:13" x14ac:dyDescent="0.25">
      <c r="A272">
        <v>2014</v>
      </c>
      <c r="B272" t="s">
        <v>14</v>
      </c>
      <c r="C272">
        <v>6.0053104042300597E-2</v>
      </c>
      <c r="D272" t="s">
        <v>5</v>
      </c>
      <c r="L272" s="10">
        <v>21976</v>
      </c>
      <c r="M272" s="12">
        <v>29.5</v>
      </c>
    </row>
    <row r="273" spans="1:13" x14ac:dyDescent="0.25">
      <c r="A273">
        <v>2014</v>
      </c>
      <c r="B273" t="s">
        <v>15</v>
      </c>
      <c r="C273">
        <v>4.70131526841224E-2</v>
      </c>
      <c r="D273" t="s">
        <v>5</v>
      </c>
      <c r="L273" s="10">
        <v>21885</v>
      </c>
      <c r="M273" s="12">
        <v>29.4</v>
      </c>
    </row>
    <row r="274" spans="1:13" x14ac:dyDescent="0.25">
      <c r="A274">
        <v>2014</v>
      </c>
      <c r="B274" t="s">
        <v>16</v>
      </c>
      <c r="C274">
        <v>6.0646706006257399E-2</v>
      </c>
      <c r="D274" t="s">
        <v>5</v>
      </c>
      <c r="L274" s="10">
        <v>21794</v>
      </c>
      <c r="M274" s="12">
        <v>29.3</v>
      </c>
    </row>
    <row r="275" spans="1:13" x14ac:dyDescent="0.25">
      <c r="A275">
        <v>2014</v>
      </c>
      <c r="B275" t="s">
        <v>17</v>
      </c>
      <c r="C275">
        <v>5.9498650305404799E-2</v>
      </c>
      <c r="D275" t="s">
        <v>5</v>
      </c>
      <c r="L275" s="10">
        <v>21702</v>
      </c>
      <c r="M275" s="12">
        <v>29.2</v>
      </c>
    </row>
    <row r="276" spans="1:13" x14ac:dyDescent="0.25">
      <c r="A276">
        <v>2014</v>
      </c>
      <c r="B276" t="s">
        <v>18</v>
      </c>
      <c r="C276">
        <v>5.5132964112330297E-2</v>
      </c>
      <c r="D276" t="s">
        <v>5</v>
      </c>
      <c r="L276" s="10">
        <v>21610</v>
      </c>
      <c r="M276" s="12">
        <v>28.9</v>
      </c>
    </row>
    <row r="277" spans="1:13" x14ac:dyDescent="0.25">
      <c r="A277">
        <v>2014</v>
      </c>
      <c r="B277" t="s">
        <v>19</v>
      </c>
      <c r="C277">
        <v>4.3693030056466499E-2</v>
      </c>
      <c r="D277" t="s">
        <v>5</v>
      </c>
      <c r="L277" s="10">
        <v>21520</v>
      </c>
      <c r="M277" s="12">
        <v>29</v>
      </c>
    </row>
    <row r="278" spans="1:13" x14ac:dyDescent="0.25">
      <c r="A278">
        <v>2014</v>
      </c>
      <c r="B278" t="s">
        <v>20</v>
      </c>
      <c r="C278">
        <v>5.2352241798372501E-2</v>
      </c>
      <c r="D278" t="s">
        <v>5</v>
      </c>
      <c r="L278" s="10">
        <v>21429</v>
      </c>
      <c r="M278" s="12">
        <v>29</v>
      </c>
    </row>
    <row r="279" spans="1:13" x14ac:dyDescent="0.25">
      <c r="A279">
        <v>2014</v>
      </c>
      <c r="B279" t="s">
        <v>21</v>
      </c>
      <c r="C279">
        <v>6.7565458538796905E-2</v>
      </c>
      <c r="D279" t="s">
        <v>5</v>
      </c>
      <c r="L279" s="10">
        <v>21337</v>
      </c>
      <c r="M279" s="12">
        <v>29.1</v>
      </c>
    </row>
    <row r="280" spans="1:13" x14ac:dyDescent="0.25">
      <c r="A280">
        <v>2014</v>
      </c>
      <c r="B280" t="s">
        <v>22</v>
      </c>
      <c r="C280">
        <v>6.6242772302831293E-2</v>
      </c>
      <c r="D280" t="s">
        <v>5</v>
      </c>
      <c r="L280" s="10">
        <v>21245</v>
      </c>
      <c r="M280" s="12">
        <v>29.1</v>
      </c>
    </row>
    <row r="281" spans="1:13" x14ac:dyDescent="0.25">
      <c r="A281">
        <v>2014</v>
      </c>
      <c r="B281" t="s">
        <v>23</v>
      </c>
      <c r="C281">
        <v>5.72040360368102E-2</v>
      </c>
      <c r="D281" t="s">
        <v>5</v>
      </c>
      <c r="L281" s="10">
        <v>21155</v>
      </c>
      <c r="M281" s="12">
        <v>28.5</v>
      </c>
    </row>
    <row r="282" spans="1:13" x14ac:dyDescent="0.25">
      <c r="A282">
        <v>2015</v>
      </c>
      <c r="B282" t="s">
        <v>4</v>
      </c>
      <c r="C282">
        <v>6.1091808937497501E-2</v>
      </c>
      <c r="D282" t="s">
        <v>5</v>
      </c>
      <c r="L282" s="10">
        <v>21064</v>
      </c>
      <c r="M282" s="12">
        <v>28.5</v>
      </c>
    </row>
    <row r="283" spans="1:13" x14ac:dyDescent="0.25">
      <c r="A283">
        <v>2015</v>
      </c>
      <c r="B283" t="s">
        <v>6</v>
      </c>
      <c r="C283">
        <v>5.7114218242018303E-2</v>
      </c>
      <c r="D283" t="s">
        <v>5</v>
      </c>
      <c r="L283" s="10">
        <v>20972</v>
      </c>
      <c r="M283" s="12">
        <v>28.2</v>
      </c>
    </row>
    <row r="284" spans="1:13" x14ac:dyDescent="0.25">
      <c r="A284">
        <v>2015</v>
      </c>
      <c r="B284" t="s">
        <v>7</v>
      </c>
      <c r="C284">
        <v>5.1168497978689997E-2</v>
      </c>
      <c r="D284" t="s">
        <v>5</v>
      </c>
      <c r="L284" s="10">
        <v>20880</v>
      </c>
      <c r="M284" s="12">
        <v>28.1</v>
      </c>
    </row>
    <row r="285" spans="1:13" x14ac:dyDescent="0.25">
      <c r="A285">
        <v>2015</v>
      </c>
      <c r="B285" t="s">
        <v>8</v>
      </c>
      <c r="C285">
        <v>5.8419546401130402E-2</v>
      </c>
      <c r="D285" t="s">
        <v>5</v>
      </c>
      <c r="L285" s="10">
        <v>20790</v>
      </c>
      <c r="M285" s="12">
        <v>27.8</v>
      </c>
    </row>
    <row r="286" spans="1:13" x14ac:dyDescent="0.25">
      <c r="A286">
        <v>2015</v>
      </c>
      <c r="B286" t="s">
        <v>9</v>
      </c>
      <c r="C286">
        <v>6.0400329878577699E-2</v>
      </c>
      <c r="D286" t="s">
        <v>5</v>
      </c>
      <c r="L286" s="10">
        <v>20699</v>
      </c>
      <c r="M286" s="12">
        <v>27.7</v>
      </c>
    </row>
    <row r="287" spans="1:13" x14ac:dyDescent="0.25">
      <c r="A287">
        <v>2015</v>
      </c>
      <c r="B287" t="s">
        <v>10</v>
      </c>
      <c r="C287">
        <v>5.6446712067098198E-2</v>
      </c>
      <c r="D287" t="s">
        <v>5</v>
      </c>
      <c r="L287" s="10">
        <v>20607</v>
      </c>
      <c r="M287" s="12">
        <v>27.5</v>
      </c>
    </row>
    <row r="288" spans="1:13" x14ac:dyDescent="0.25">
      <c r="A288">
        <v>2015</v>
      </c>
      <c r="B288" t="s">
        <v>40</v>
      </c>
      <c r="C288">
        <v>7.1677278984319401E-2</v>
      </c>
      <c r="D288" t="s">
        <v>5</v>
      </c>
      <c r="L288" s="10">
        <v>20515</v>
      </c>
      <c r="M288" s="12">
        <v>27.2</v>
      </c>
    </row>
    <row r="289" spans="1:13" x14ac:dyDescent="0.25">
      <c r="A289">
        <v>2015</v>
      </c>
      <c r="B289" t="s">
        <v>11</v>
      </c>
      <c r="C289">
        <v>6.3510491652002496E-2</v>
      </c>
      <c r="D289" t="s">
        <v>5</v>
      </c>
      <c r="L289" s="10">
        <v>20424</v>
      </c>
      <c r="M289" s="12">
        <v>27.3</v>
      </c>
    </row>
    <row r="290" spans="1:13" x14ac:dyDescent="0.25">
      <c r="A290">
        <v>2015</v>
      </c>
      <c r="B290" t="s">
        <v>12</v>
      </c>
      <c r="C290">
        <v>4.8788914636553403E-2</v>
      </c>
      <c r="D290" t="s">
        <v>5</v>
      </c>
      <c r="L290" s="10">
        <v>20333</v>
      </c>
      <c r="M290" s="12">
        <v>27.3</v>
      </c>
    </row>
    <row r="291" spans="1:13" x14ac:dyDescent="0.25">
      <c r="A291">
        <v>2015</v>
      </c>
      <c r="B291" t="s">
        <v>13</v>
      </c>
      <c r="C291">
        <v>5.5904724014034402E-2</v>
      </c>
      <c r="D291" t="s">
        <v>5</v>
      </c>
      <c r="L291" s="10">
        <v>20241</v>
      </c>
      <c r="M291" s="12">
        <v>27</v>
      </c>
    </row>
    <row r="292" spans="1:13" x14ac:dyDescent="0.25">
      <c r="A292">
        <v>2015</v>
      </c>
      <c r="B292" t="s">
        <v>14</v>
      </c>
      <c r="C292">
        <v>5.7258834655975803E-2</v>
      </c>
      <c r="D292" t="s">
        <v>5</v>
      </c>
      <c r="L292" s="10">
        <v>20149</v>
      </c>
      <c r="M292" s="12">
        <v>26.9</v>
      </c>
    </row>
    <row r="293" spans="1:13" x14ac:dyDescent="0.25">
      <c r="A293">
        <v>2015</v>
      </c>
      <c r="B293" t="s">
        <v>15</v>
      </c>
      <c r="C293">
        <v>4.7509207092944997E-2</v>
      </c>
      <c r="D293" t="s">
        <v>5</v>
      </c>
      <c r="L293" s="10">
        <v>20059</v>
      </c>
      <c r="M293" s="12">
        <v>27</v>
      </c>
    </row>
    <row r="294" spans="1:13" x14ac:dyDescent="0.25">
      <c r="A294">
        <v>2015</v>
      </c>
      <c r="B294" t="s">
        <v>16</v>
      </c>
      <c r="C294">
        <v>5.8924267751000299E-2</v>
      </c>
      <c r="D294" t="s">
        <v>5</v>
      </c>
      <c r="L294" s="10">
        <v>19968</v>
      </c>
      <c r="M294" s="12">
        <v>27.1</v>
      </c>
    </row>
    <row r="295" spans="1:13" x14ac:dyDescent="0.25">
      <c r="A295">
        <v>2015</v>
      </c>
      <c r="B295" t="s">
        <v>17</v>
      </c>
      <c r="C295">
        <v>5.68259172955662E-2</v>
      </c>
      <c r="D295" t="s">
        <v>5</v>
      </c>
      <c r="L295" s="10">
        <v>19876</v>
      </c>
      <c r="M295" s="12">
        <v>27.4</v>
      </c>
    </row>
    <row r="296" spans="1:13" x14ac:dyDescent="0.25">
      <c r="A296">
        <v>2015</v>
      </c>
      <c r="B296" t="s">
        <v>18</v>
      </c>
      <c r="C296">
        <v>4.9595585816415599E-2</v>
      </c>
      <c r="D296" t="s">
        <v>5</v>
      </c>
      <c r="L296" s="10">
        <v>19784</v>
      </c>
      <c r="M296" s="12">
        <v>27.3</v>
      </c>
    </row>
    <row r="297" spans="1:13" x14ac:dyDescent="0.25">
      <c r="A297">
        <v>2015</v>
      </c>
      <c r="B297" t="s">
        <v>19</v>
      </c>
      <c r="C297">
        <v>4.1623306537615E-2</v>
      </c>
      <c r="D297" t="s">
        <v>5</v>
      </c>
      <c r="L297" s="10">
        <v>19694</v>
      </c>
      <c r="M297" s="12">
        <v>27.3</v>
      </c>
    </row>
    <row r="298" spans="1:13" x14ac:dyDescent="0.25">
      <c r="A298">
        <v>2015</v>
      </c>
      <c r="B298" t="s">
        <v>20</v>
      </c>
      <c r="C298">
        <v>5.0539028916290002E-2</v>
      </c>
      <c r="D298" t="s">
        <v>5</v>
      </c>
      <c r="L298" s="10">
        <v>19603</v>
      </c>
      <c r="M298" s="12">
        <v>27.4</v>
      </c>
    </row>
    <row r="299" spans="1:13" x14ac:dyDescent="0.25">
      <c r="A299">
        <v>2015</v>
      </c>
      <c r="B299" t="s">
        <v>21</v>
      </c>
      <c r="C299">
        <v>6.7551935109015998E-2</v>
      </c>
      <c r="D299" t="s">
        <v>5</v>
      </c>
      <c r="L299" s="10">
        <v>19511</v>
      </c>
      <c r="M299" s="12">
        <v>27.3</v>
      </c>
    </row>
    <row r="300" spans="1:13" x14ac:dyDescent="0.25">
      <c r="A300">
        <v>2015</v>
      </c>
      <c r="B300" t="s">
        <v>22</v>
      </c>
      <c r="C300">
        <v>6.2030333690537003E-2</v>
      </c>
      <c r="D300" t="s">
        <v>5</v>
      </c>
      <c r="L300" s="10">
        <v>19419</v>
      </c>
      <c r="M300" s="12">
        <v>27.2</v>
      </c>
    </row>
    <row r="301" spans="1:13" x14ac:dyDescent="0.25">
      <c r="A301">
        <v>2015</v>
      </c>
      <c r="B301" t="s">
        <v>23</v>
      </c>
      <c r="C301">
        <v>5.4915287902628E-2</v>
      </c>
      <c r="D301" t="s">
        <v>5</v>
      </c>
      <c r="L301" s="10">
        <v>19329</v>
      </c>
      <c r="M301" s="12">
        <v>27.2</v>
      </c>
    </row>
    <row r="302" spans="1:13" x14ac:dyDescent="0.25">
      <c r="A302">
        <v>2016</v>
      </c>
      <c r="B302" t="s">
        <v>4</v>
      </c>
      <c r="C302">
        <v>5.94965628555384E-2</v>
      </c>
      <c r="D302" t="s">
        <v>5</v>
      </c>
      <c r="L302" s="10">
        <v>19299</v>
      </c>
      <c r="M302" s="12">
        <v>27.3</v>
      </c>
    </row>
    <row r="303" spans="1:13" x14ac:dyDescent="0.25">
      <c r="A303">
        <v>2016</v>
      </c>
      <c r="B303" t="s">
        <v>6</v>
      </c>
      <c r="C303">
        <v>5.8399263194936997E-2</v>
      </c>
      <c r="D303" t="s">
        <v>5</v>
      </c>
      <c r="L303" s="10">
        <v>19207</v>
      </c>
      <c r="M303" s="12">
        <v>27.3</v>
      </c>
    </row>
    <row r="304" spans="1:13" x14ac:dyDescent="0.25">
      <c r="A304">
        <v>2016</v>
      </c>
      <c r="B304" t="s">
        <v>7</v>
      </c>
      <c r="C304">
        <v>4.9322266652543897E-2</v>
      </c>
      <c r="D304" t="s">
        <v>5</v>
      </c>
      <c r="L304" s="10">
        <v>19115</v>
      </c>
      <c r="M304" s="12">
        <v>26.7</v>
      </c>
    </row>
    <row r="305" spans="1:13" x14ac:dyDescent="0.25">
      <c r="A305">
        <v>2016</v>
      </c>
      <c r="B305" t="s">
        <v>8</v>
      </c>
      <c r="C305">
        <v>5.90194356717701E-2</v>
      </c>
      <c r="D305" t="s">
        <v>5</v>
      </c>
      <c r="L305" s="10">
        <v>19025</v>
      </c>
      <c r="M305" s="12">
        <v>26.8</v>
      </c>
    </row>
    <row r="306" spans="1:13" x14ac:dyDescent="0.25">
      <c r="A306">
        <v>2016</v>
      </c>
      <c r="B306" t="s">
        <v>9</v>
      </c>
      <c r="C306">
        <v>5.8461315999278798E-2</v>
      </c>
      <c r="D306" t="s">
        <v>5</v>
      </c>
      <c r="L306" s="10">
        <v>18933</v>
      </c>
      <c r="M306" s="12">
        <v>26.9</v>
      </c>
    </row>
    <row r="307" spans="1:13" x14ac:dyDescent="0.25">
      <c r="A307">
        <v>2016</v>
      </c>
      <c r="B307" t="s">
        <v>10</v>
      </c>
      <c r="C307">
        <v>5.6590382074541902E-2</v>
      </c>
      <c r="D307" t="s">
        <v>5</v>
      </c>
      <c r="L307" s="10">
        <v>18841</v>
      </c>
      <c r="M307" s="12">
        <v>26.5</v>
      </c>
    </row>
    <row r="308" spans="1:13" x14ac:dyDescent="0.25">
      <c r="A308">
        <v>2016</v>
      </c>
      <c r="B308" t="s">
        <v>40</v>
      </c>
      <c r="C308">
        <v>7.0506666922501196E-2</v>
      </c>
      <c r="D308" t="s">
        <v>5</v>
      </c>
      <c r="L308" s="10">
        <v>18749</v>
      </c>
      <c r="M308" s="12">
        <v>26.5</v>
      </c>
    </row>
    <row r="309" spans="1:13" x14ac:dyDescent="0.25">
      <c r="A309">
        <v>2016</v>
      </c>
      <c r="B309" t="s">
        <v>11</v>
      </c>
      <c r="C309">
        <v>6.2656311352808206E-2</v>
      </c>
      <c r="D309" t="s">
        <v>5</v>
      </c>
      <c r="L309" s="10">
        <v>18660</v>
      </c>
      <c r="M309" s="12">
        <v>25.8</v>
      </c>
    </row>
    <row r="310" spans="1:13" x14ac:dyDescent="0.25">
      <c r="A310">
        <v>2016</v>
      </c>
      <c r="B310" t="s">
        <v>12</v>
      </c>
      <c r="C310">
        <v>4.64981786414305E-2</v>
      </c>
      <c r="D310" t="s">
        <v>5</v>
      </c>
      <c r="L310" s="10">
        <v>18568</v>
      </c>
      <c r="M310" s="12">
        <v>24.8</v>
      </c>
    </row>
    <row r="311" spans="1:13" x14ac:dyDescent="0.25">
      <c r="A311">
        <v>2016</v>
      </c>
      <c r="B311" t="s">
        <v>13</v>
      </c>
      <c r="C311">
        <v>5.4060854819699203E-2</v>
      </c>
      <c r="D311" t="s">
        <v>5</v>
      </c>
      <c r="L311" s="10">
        <v>18476</v>
      </c>
      <c r="M311" s="12">
        <v>24.4</v>
      </c>
    </row>
    <row r="312" spans="1:13" x14ac:dyDescent="0.25">
      <c r="A312">
        <v>2016</v>
      </c>
      <c r="B312" t="s">
        <v>14</v>
      </c>
      <c r="C312">
        <v>5.58443581423421E-2</v>
      </c>
      <c r="D312" t="s">
        <v>5</v>
      </c>
      <c r="L312" s="10">
        <v>18384</v>
      </c>
      <c r="M312" s="12">
        <v>23.6</v>
      </c>
    </row>
    <row r="313" spans="1:13" x14ac:dyDescent="0.25">
      <c r="A313">
        <v>2016</v>
      </c>
      <c r="B313" t="s">
        <v>15</v>
      </c>
      <c r="C313">
        <v>4.5496521916314599E-2</v>
      </c>
      <c r="D313" t="s">
        <v>5</v>
      </c>
      <c r="L313" s="10">
        <v>18295</v>
      </c>
      <c r="M313" s="12">
        <v>23.4</v>
      </c>
    </row>
    <row r="314" spans="1:13" x14ac:dyDescent="0.25">
      <c r="A314">
        <v>2016</v>
      </c>
      <c r="B314" t="s">
        <v>16</v>
      </c>
      <c r="C314">
        <v>5.7114345207085401E-2</v>
      </c>
      <c r="D314" t="s">
        <v>5</v>
      </c>
      <c r="L314" s="10">
        <v>18203</v>
      </c>
      <c r="M314" s="12">
        <v>23.8</v>
      </c>
    </row>
    <row r="315" spans="1:13" x14ac:dyDescent="0.25">
      <c r="A315">
        <v>2016</v>
      </c>
      <c r="B315" t="s">
        <v>17</v>
      </c>
      <c r="C315">
        <v>5.66837488544783E-2</v>
      </c>
      <c r="D315" t="s">
        <v>5</v>
      </c>
      <c r="L315" s="10">
        <v>18111</v>
      </c>
      <c r="M315" s="12">
        <v>24</v>
      </c>
    </row>
    <row r="316" spans="1:13" x14ac:dyDescent="0.25">
      <c r="A316">
        <v>2016</v>
      </c>
      <c r="B316" t="s">
        <v>18</v>
      </c>
      <c r="C316">
        <v>4.9152918999682001E-2</v>
      </c>
      <c r="D316" t="s">
        <v>5</v>
      </c>
      <c r="L316" s="10">
        <v>18019</v>
      </c>
      <c r="M316" s="12">
        <v>23.7</v>
      </c>
    </row>
    <row r="317" spans="1:13" x14ac:dyDescent="0.25">
      <c r="A317">
        <v>2016</v>
      </c>
      <c r="B317" t="s">
        <v>19</v>
      </c>
      <c r="C317">
        <v>4.3028848971516299E-2</v>
      </c>
      <c r="D317" t="s">
        <v>5</v>
      </c>
      <c r="L317" s="10">
        <v>17930</v>
      </c>
      <c r="M317" s="12">
        <v>23.6</v>
      </c>
    </row>
    <row r="318" spans="1:13" x14ac:dyDescent="0.25">
      <c r="A318">
        <v>2016</v>
      </c>
      <c r="B318" t="s">
        <v>20</v>
      </c>
      <c r="C318">
        <v>5.07568665489374E-2</v>
      </c>
      <c r="D318" t="s">
        <v>5</v>
      </c>
      <c r="L318" s="10">
        <v>17838</v>
      </c>
      <c r="M318" s="12">
        <v>24</v>
      </c>
    </row>
    <row r="319" spans="1:13" x14ac:dyDescent="0.25">
      <c r="A319">
        <v>2016</v>
      </c>
      <c r="B319" t="s">
        <v>21</v>
      </c>
      <c r="C319">
        <v>6.49906132713097E-2</v>
      </c>
      <c r="D319" t="s">
        <v>5</v>
      </c>
      <c r="L319" s="10">
        <v>17746</v>
      </c>
      <c r="M319" s="12">
        <v>24.4</v>
      </c>
    </row>
    <row r="320" spans="1:13" x14ac:dyDescent="0.25">
      <c r="A320">
        <v>2016</v>
      </c>
      <c r="B320" t="s">
        <v>22</v>
      </c>
      <c r="C320">
        <v>5.8854618067425798E-2</v>
      </c>
      <c r="D320" t="s">
        <v>5</v>
      </c>
      <c r="L320" s="10">
        <v>17654</v>
      </c>
      <c r="M320" s="12">
        <v>23.6</v>
      </c>
    </row>
    <row r="321" spans="1:13" x14ac:dyDescent="0.25">
      <c r="A321">
        <v>2016</v>
      </c>
      <c r="B321" t="s">
        <v>23</v>
      </c>
      <c r="C321">
        <v>5.3834024246266703E-2</v>
      </c>
      <c r="D321" t="s">
        <v>5</v>
      </c>
      <c r="L321" s="10">
        <v>17564</v>
      </c>
      <c r="M321" s="12">
        <v>23.3</v>
      </c>
    </row>
    <row r="322" spans="1:13" x14ac:dyDescent="0.25">
      <c r="A322">
        <v>2017</v>
      </c>
      <c r="B322" t="s">
        <v>4</v>
      </c>
      <c r="C322">
        <v>5.8079879159724498E-2</v>
      </c>
      <c r="D322" t="s">
        <v>5</v>
      </c>
      <c r="L322" s="10">
        <v>17472</v>
      </c>
      <c r="M322" s="12">
        <v>23.1</v>
      </c>
    </row>
    <row r="323" spans="1:13" x14ac:dyDescent="0.25">
      <c r="A323">
        <v>2017</v>
      </c>
      <c r="B323" t="s">
        <v>6</v>
      </c>
      <c r="C323">
        <v>5.8622670217612902E-2</v>
      </c>
      <c r="D323" t="s">
        <v>5</v>
      </c>
      <c r="L323" s="10">
        <v>17380</v>
      </c>
      <c r="M323" s="12">
        <v>22.3</v>
      </c>
    </row>
    <row r="324" spans="1:13" x14ac:dyDescent="0.25">
      <c r="A324">
        <v>2017</v>
      </c>
      <c r="B324" t="s">
        <v>7</v>
      </c>
      <c r="C324">
        <v>5.1587769485688301E-2</v>
      </c>
      <c r="D324" t="s">
        <v>5</v>
      </c>
      <c r="L324" s="10">
        <v>17319</v>
      </c>
      <c r="M324" s="12">
        <v>21.9</v>
      </c>
    </row>
    <row r="325" spans="1:13" x14ac:dyDescent="0.25">
      <c r="A325">
        <v>2017</v>
      </c>
      <c r="B325" t="s">
        <v>8</v>
      </c>
      <c r="C325">
        <v>5.6453131936464403E-2</v>
      </c>
      <c r="D325" t="s">
        <v>5</v>
      </c>
      <c r="L325" s="10">
        <v>17227</v>
      </c>
      <c r="M325" s="12">
        <v>22.2</v>
      </c>
    </row>
    <row r="326" spans="1:13" x14ac:dyDescent="0.25">
      <c r="A326">
        <v>2017</v>
      </c>
      <c r="B326" t="s">
        <v>9</v>
      </c>
      <c r="C326">
        <v>5.7408658062767598E-2</v>
      </c>
      <c r="D326" t="s">
        <v>5</v>
      </c>
      <c r="L326" s="10">
        <v>17137</v>
      </c>
      <c r="M326" s="12">
        <v>21.4</v>
      </c>
    </row>
    <row r="327" spans="1:13" x14ac:dyDescent="0.25">
      <c r="A327">
        <v>2017</v>
      </c>
      <c r="B327" t="s">
        <v>10</v>
      </c>
      <c r="C327">
        <v>5.48069222725385E-2</v>
      </c>
      <c r="D327" t="s">
        <v>5</v>
      </c>
      <c r="L327" s="10">
        <v>17046</v>
      </c>
      <c r="M327" s="12">
        <v>20.2</v>
      </c>
    </row>
    <row r="328" spans="1:13" x14ac:dyDescent="0.25">
      <c r="A328">
        <v>2017</v>
      </c>
      <c r="B328" t="s">
        <v>40</v>
      </c>
      <c r="C328">
        <v>6.6767240891471305E-2</v>
      </c>
      <c r="D328" t="s">
        <v>5</v>
      </c>
      <c r="L328" s="10">
        <v>16954</v>
      </c>
      <c r="M328" s="12">
        <v>18.399999999999999</v>
      </c>
    </row>
    <row r="329" spans="1:13" x14ac:dyDescent="0.25">
      <c r="A329">
        <v>2017</v>
      </c>
      <c r="B329" t="s">
        <v>11</v>
      </c>
      <c r="C329">
        <v>6.0440600340194703E-2</v>
      </c>
      <c r="D329" t="s">
        <v>5</v>
      </c>
      <c r="L329" s="10">
        <v>16862</v>
      </c>
      <c r="M329" s="12">
        <v>18.100000000000001</v>
      </c>
    </row>
    <row r="330" spans="1:13" x14ac:dyDescent="0.25">
      <c r="A330">
        <v>2017</v>
      </c>
      <c r="B330" t="s">
        <v>12</v>
      </c>
      <c r="C330">
        <v>4.4956369484026801E-2</v>
      </c>
      <c r="D330" t="s">
        <v>5</v>
      </c>
      <c r="L330" s="10">
        <v>16772</v>
      </c>
      <c r="M330" s="12">
        <v>18.100000000000001</v>
      </c>
    </row>
    <row r="331" spans="1:13" x14ac:dyDescent="0.25">
      <c r="A331">
        <v>2017</v>
      </c>
      <c r="B331" t="s">
        <v>13</v>
      </c>
      <c r="C331">
        <v>5.4594027423027401E-2</v>
      </c>
      <c r="D331" t="s">
        <v>5</v>
      </c>
      <c r="L331" s="10">
        <v>16681</v>
      </c>
      <c r="M331" s="12">
        <v>18.100000000000001</v>
      </c>
    </row>
    <row r="332" spans="1:13" x14ac:dyDescent="0.25">
      <c r="A332">
        <v>2017</v>
      </c>
      <c r="B332" t="s">
        <v>14</v>
      </c>
      <c r="C332">
        <v>5.52002323011902E-2</v>
      </c>
      <c r="D332" t="s">
        <v>5</v>
      </c>
      <c r="L332" s="10">
        <v>16589</v>
      </c>
      <c r="M332" s="12">
        <v>17.899999999999999</v>
      </c>
    </row>
    <row r="333" spans="1:13" x14ac:dyDescent="0.25">
      <c r="A333">
        <v>2017</v>
      </c>
      <c r="B333" t="s">
        <v>15</v>
      </c>
      <c r="C333">
        <v>3.9842737763999297E-2</v>
      </c>
      <c r="D333" t="s">
        <v>5</v>
      </c>
      <c r="L333" s="10">
        <v>16497</v>
      </c>
      <c r="M333" s="12">
        <v>17.7</v>
      </c>
    </row>
    <row r="334" spans="1:13" x14ac:dyDescent="0.25">
      <c r="A334">
        <v>2017</v>
      </c>
      <c r="B334" t="s">
        <v>16</v>
      </c>
      <c r="C334">
        <v>5.79437047932276E-2</v>
      </c>
      <c r="D334" t="s">
        <v>5</v>
      </c>
      <c r="L334" s="10">
        <v>16407</v>
      </c>
      <c r="M334" s="12">
        <v>17.7</v>
      </c>
    </row>
    <row r="335" spans="1:13" x14ac:dyDescent="0.25">
      <c r="A335">
        <v>2017</v>
      </c>
      <c r="B335" t="s">
        <v>17</v>
      </c>
      <c r="C335">
        <v>5.5033639795017499E-2</v>
      </c>
      <c r="D335" t="s">
        <v>5</v>
      </c>
      <c r="L335" s="10">
        <v>16316</v>
      </c>
      <c r="M335" s="12">
        <v>17.5</v>
      </c>
    </row>
    <row r="336" spans="1:13" x14ac:dyDescent="0.25">
      <c r="A336">
        <v>2017</v>
      </c>
      <c r="B336" t="s">
        <v>18</v>
      </c>
      <c r="C336">
        <v>4.8673203848176E-2</v>
      </c>
      <c r="D336" t="s">
        <v>5</v>
      </c>
      <c r="L336" s="10">
        <v>16224</v>
      </c>
      <c r="M336" s="12">
        <v>17.3</v>
      </c>
    </row>
    <row r="337" spans="1:13" x14ac:dyDescent="0.25">
      <c r="A337">
        <v>2017</v>
      </c>
      <c r="B337" t="s">
        <v>19</v>
      </c>
      <c r="C337">
        <v>4.3900103630947797E-2</v>
      </c>
      <c r="D337" t="s">
        <v>5</v>
      </c>
      <c r="L337" s="10">
        <v>16132</v>
      </c>
      <c r="M337" s="12">
        <v>17</v>
      </c>
    </row>
    <row r="338" spans="1:13" x14ac:dyDescent="0.25">
      <c r="A338">
        <v>2017</v>
      </c>
      <c r="B338" t="s">
        <v>20</v>
      </c>
      <c r="C338">
        <v>4.9795760662196001E-2</v>
      </c>
      <c r="D338" t="s">
        <v>5</v>
      </c>
      <c r="L338" s="10">
        <v>16041</v>
      </c>
      <c r="M338" s="12">
        <v>17.100000000000001</v>
      </c>
    </row>
    <row r="339" spans="1:13" x14ac:dyDescent="0.25">
      <c r="A339">
        <v>2017</v>
      </c>
      <c r="B339" t="s">
        <v>21</v>
      </c>
      <c r="C339">
        <v>6.2058873049484098E-2</v>
      </c>
      <c r="D339" t="s">
        <v>5</v>
      </c>
      <c r="L339" s="10">
        <v>15950</v>
      </c>
      <c r="M339" s="12">
        <v>17.100000000000001</v>
      </c>
    </row>
    <row r="340" spans="1:13" x14ac:dyDescent="0.25">
      <c r="A340">
        <v>2017</v>
      </c>
      <c r="B340" t="s">
        <v>22</v>
      </c>
      <c r="C340">
        <v>5.7310389070286599E-2</v>
      </c>
      <c r="D340" t="s">
        <v>5</v>
      </c>
      <c r="L340" s="10">
        <v>15858</v>
      </c>
      <c r="M340" s="12">
        <v>17.2</v>
      </c>
    </row>
    <row r="341" spans="1:13" x14ac:dyDescent="0.25">
      <c r="A341">
        <v>2017</v>
      </c>
      <c r="B341" t="s">
        <v>23</v>
      </c>
      <c r="C341">
        <v>5.3839242561671302E-2</v>
      </c>
      <c r="D341" t="s">
        <v>5</v>
      </c>
      <c r="L341" s="10">
        <v>15766</v>
      </c>
      <c r="M341" s="12">
        <v>16.899999999999999</v>
      </c>
    </row>
    <row r="342" spans="1:13" x14ac:dyDescent="0.25">
      <c r="A342">
        <v>2018</v>
      </c>
      <c r="B342" t="s">
        <v>4</v>
      </c>
      <c r="C342">
        <v>5.6866858429237201E-2</v>
      </c>
      <c r="D342" t="s">
        <v>5</v>
      </c>
      <c r="L342" s="10">
        <v>15676</v>
      </c>
      <c r="M342" s="12">
        <v>16.399999999999999</v>
      </c>
    </row>
    <row r="343" spans="1:13" x14ac:dyDescent="0.25">
      <c r="A343">
        <v>2018</v>
      </c>
      <c r="B343" t="s">
        <v>6</v>
      </c>
      <c r="C343">
        <v>5.7181184669631402E-2</v>
      </c>
      <c r="D343" t="s">
        <v>5</v>
      </c>
      <c r="L343" s="10">
        <v>15585</v>
      </c>
      <c r="M343" s="12">
        <v>16.100000000000001</v>
      </c>
    </row>
    <row r="344" spans="1:13" x14ac:dyDescent="0.25">
      <c r="A344">
        <v>2018</v>
      </c>
      <c r="B344" t="s">
        <v>7</v>
      </c>
      <c r="C344">
        <v>5.04558796272781E-2</v>
      </c>
      <c r="D344" t="s">
        <v>5</v>
      </c>
      <c r="L344" s="10">
        <v>15493</v>
      </c>
      <c r="M344" s="12">
        <v>15.9</v>
      </c>
    </row>
    <row r="345" spans="1:13" x14ac:dyDescent="0.25">
      <c r="A345">
        <v>2018</v>
      </c>
      <c r="B345" t="s">
        <v>8</v>
      </c>
      <c r="C345">
        <v>5.5609364066864397E-2</v>
      </c>
      <c r="D345" t="s">
        <v>5</v>
      </c>
      <c r="L345" s="10">
        <v>15401</v>
      </c>
      <c r="M345" s="12">
        <v>15.7</v>
      </c>
    </row>
    <row r="346" spans="1:13" x14ac:dyDescent="0.25">
      <c r="A346">
        <v>2018</v>
      </c>
      <c r="B346" t="s">
        <v>9</v>
      </c>
      <c r="C346">
        <v>5.51386467481597E-2</v>
      </c>
      <c r="D346" t="s">
        <v>5</v>
      </c>
      <c r="L346" s="10">
        <v>15311</v>
      </c>
      <c r="M346" s="12">
        <v>15.2</v>
      </c>
    </row>
    <row r="347" spans="1:13" x14ac:dyDescent="0.25">
      <c r="A347">
        <v>2018</v>
      </c>
      <c r="B347" t="s">
        <v>10</v>
      </c>
      <c r="C347">
        <v>5.3311853041312002E-2</v>
      </c>
      <c r="D347" t="s">
        <v>5</v>
      </c>
      <c r="L347" s="10">
        <v>15220</v>
      </c>
      <c r="M347" s="12">
        <v>14.8</v>
      </c>
    </row>
    <row r="348" spans="1:13" x14ac:dyDescent="0.25">
      <c r="A348">
        <v>2018</v>
      </c>
      <c r="B348" t="s">
        <v>40</v>
      </c>
      <c r="C348">
        <v>6.4667177457240904E-2</v>
      </c>
      <c r="D348" t="s">
        <v>5</v>
      </c>
      <c r="L348" s="10">
        <v>15128</v>
      </c>
      <c r="M348" s="12">
        <v>14.2</v>
      </c>
    </row>
    <row r="349" spans="1:13" x14ac:dyDescent="0.25">
      <c r="A349">
        <v>2018</v>
      </c>
      <c r="B349" t="s">
        <v>11</v>
      </c>
      <c r="C349">
        <v>5.6006404881643802E-2</v>
      </c>
      <c r="D349" t="s">
        <v>5</v>
      </c>
      <c r="L349" s="10">
        <v>15036</v>
      </c>
      <c r="M349" s="12">
        <v>13.8</v>
      </c>
    </row>
    <row r="350" spans="1:13" x14ac:dyDescent="0.25">
      <c r="A350">
        <v>2018</v>
      </c>
      <c r="B350" t="s">
        <v>12</v>
      </c>
      <c r="C350">
        <v>4.5129375433375897E-2</v>
      </c>
      <c r="D350" t="s">
        <v>5</v>
      </c>
      <c r="L350" s="10">
        <v>14946</v>
      </c>
      <c r="M350" s="12">
        <v>13.8</v>
      </c>
    </row>
    <row r="351" spans="1:13" x14ac:dyDescent="0.25">
      <c r="A351">
        <v>2018</v>
      </c>
      <c r="B351" t="s">
        <v>13</v>
      </c>
      <c r="C351">
        <v>5.3530392509679801E-2</v>
      </c>
      <c r="D351" t="s">
        <v>5</v>
      </c>
      <c r="L351" s="10">
        <v>14855</v>
      </c>
      <c r="M351" s="12">
        <v>13.6</v>
      </c>
    </row>
    <row r="352" spans="1:13" x14ac:dyDescent="0.25">
      <c r="A352">
        <v>2018</v>
      </c>
      <c r="B352" t="s">
        <v>14</v>
      </c>
      <c r="C352">
        <v>5.4165140536142201E-2</v>
      </c>
      <c r="D352" t="s">
        <v>5</v>
      </c>
      <c r="L352" s="10">
        <v>14763</v>
      </c>
      <c r="M352" s="12">
        <v>13.5</v>
      </c>
    </row>
    <row r="353" spans="1:13" x14ac:dyDescent="0.25">
      <c r="A353">
        <v>2018</v>
      </c>
      <c r="B353" t="s">
        <v>15</v>
      </c>
      <c r="C353">
        <v>4.2770771377908898E-2</v>
      </c>
      <c r="D353" t="s">
        <v>5</v>
      </c>
      <c r="L353" s="10">
        <v>14671</v>
      </c>
      <c r="M353" s="12">
        <v>13.7</v>
      </c>
    </row>
    <row r="354" spans="1:13" x14ac:dyDescent="0.25">
      <c r="A354">
        <v>2018</v>
      </c>
      <c r="B354" t="s">
        <v>16</v>
      </c>
      <c r="C354">
        <v>5.5802832928014398E-2</v>
      </c>
      <c r="D354" t="s">
        <v>5</v>
      </c>
      <c r="L354" s="10">
        <v>14580</v>
      </c>
      <c r="M354" s="12">
        <v>13.6</v>
      </c>
    </row>
    <row r="355" spans="1:13" x14ac:dyDescent="0.25">
      <c r="A355">
        <v>2018</v>
      </c>
      <c r="B355" t="s">
        <v>17</v>
      </c>
      <c r="C355">
        <v>5.2981464153362599E-2</v>
      </c>
      <c r="D355" t="s">
        <v>5</v>
      </c>
      <c r="L355" s="10">
        <v>14489</v>
      </c>
      <c r="M355" s="12">
        <v>13.8</v>
      </c>
    </row>
    <row r="356" spans="1:13" x14ac:dyDescent="0.25">
      <c r="A356">
        <v>2018</v>
      </c>
      <c r="B356" t="s">
        <v>18</v>
      </c>
      <c r="C356">
        <v>4.69168232390191E-2</v>
      </c>
      <c r="D356" t="s">
        <v>5</v>
      </c>
      <c r="L356" s="10">
        <v>14397</v>
      </c>
      <c r="M356" s="12">
        <v>13.5</v>
      </c>
    </row>
    <row r="357" spans="1:13" x14ac:dyDescent="0.25">
      <c r="A357">
        <v>2018</v>
      </c>
      <c r="B357" t="s">
        <v>19</v>
      </c>
      <c r="C357">
        <v>4.1994268839592702E-2</v>
      </c>
      <c r="D357" t="s">
        <v>5</v>
      </c>
      <c r="L357" s="10">
        <v>14305</v>
      </c>
      <c r="M357" s="12">
        <v>13.6</v>
      </c>
    </row>
    <row r="358" spans="1:13" x14ac:dyDescent="0.25">
      <c r="A358">
        <v>2018</v>
      </c>
      <c r="B358" t="s">
        <v>20</v>
      </c>
      <c r="C358">
        <v>4.8183584283725801E-2</v>
      </c>
      <c r="D358" t="s">
        <v>5</v>
      </c>
      <c r="L358" s="10">
        <v>14215</v>
      </c>
      <c r="M358" s="12">
        <v>13.8</v>
      </c>
    </row>
    <row r="359" spans="1:13" x14ac:dyDescent="0.25">
      <c r="A359">
        <v>2018</v>
      </c>
      <c r="B359" t="s">
        <v>21</v>
      </c>
      <c r="C359">
        <v>6.2505852994091698E-2</v>
      </c>
      <c r="D359" t="s">
        <v>5</v>
      </c>
      <c r="L359" s="10">
        <v>14124</v>
      </c>
      <c r="M359" s="12">
        <v>13.8</v>
      </c>
    </row>
    <row r="360" spans="1:13" x14ac:dyDescent="0.25">
      <c r="A360">
        <v>2018</v>
      </c>
      <c r="B360" t="s">
        <v>22</v>
      </c>
      <c r="C360">
        <v>5.5769552066705898E-2</v>
      </c>
      <c r="D360" t="s">
        <v>5</v>
      </c>
      <c r="L360" s="10">
        <v>14032</v>
      </c>
      <c r="M360" s="12">
        <v>13.6</v>
      </c>
    </row>
    <row r="361" spans="1:13" x14ac:dyDescent="0.25">
      <c r="A361">
        <v>2018</v>
      </c>
      <c r="B361" t="s">
        <v>23</v>
      </c>
      <c r="C361">
        <v>5.27335019221205E-2</v>
      </c>
      <c r="D361" t="s">
        <v>5</v>
      </c>
      <c r="L361" s="10">
        <v>13940</v>
      </c>
      <c r="M361" s="12">
        <v>13.8</v>
      </c>
    </row>
    <row r="362" spans="1:13" x14ac:dyDescent="0.25">
      <c r="A362">
        <v>2019</v>
      </c>
      <c r="B362" t="s">
        <v>4</v>
      </c>
      <c r="C362">
        <v>5.4701572091944102E-2</v>
      </c>
      <c r="D362" t="s">
        <v>5</v>
      </c>
      <c r="L362" s="10">
        <v>13850</v>
      </c>
      <c r="M362" s="12">
        <v>14.1</v>
      </c>
    </row>
    <row r="363" spans="1:13" x14ac:dyDescent="0.25">
      <c r="A363">
        <v>2019</v>
      </c>
      <c r="B363" t="s">
        <v>6</v>
      </c>
      <c r="C363">
        <v>5.6692127067026497E-2</v>
      </c>
      <c r="D363" t="s">
        <v>5</v>
      </c>
      <c r="L363" s="10">
        <v>13759</v>
      </c>
      <c r="M363" s="12">
        <v>14.3</v>
      </c>
    </row>
    <row r="364" spans="1:13" x14ac:dyDescent="0.25">
      <c r="A364">
        <v>2019</v>
      </c>
      <c r="B364" t="s">
        <v>7</v>
      </c>
      <c r="C364">
        <v>4.8819216775737501E-2</v>
      </c>
      <c r="D364" t="s">
        <v>5</v>
      </c>
      <c r="L364" s="10">
        <v>13667</v>
      </c>
      <c r="M364" s="12">
        <v>14.1</v>
      </c>
    </row>
    <row r="365" spans="1:13" x14ac:dyDescent="0.25">
      <c r="A365">
        <v>2019</v>
      </c>
      <c r="B365" t="s">
        <v>8</v>
      </c>
      <c r="C365">
        <v>5.4894572245313203E-2</v>
      </c>
      <c r="D365" t="s">
        <v>5</v>
      </c>
      <c r="L365" s="10">
        <v>13575</v>
      </c>
      <c r="M365" s="12">
        <v>14</v>
      </c>
    </row>
    <row r="366" spans="1:13" x14ac:dyDescent="0.25">
      <c r="A366">
        <v>2019</v>
      </c>
      <c r="B366" t="s">
        <v>9</v>
      </c>
      <c r="C366">
        <v>5.2478273086725397E-2</v>
      </c>
      <c r="D366" t="s">
        <v>5</v>
      </c>
      <c r="L366" s="10">
        <v>13485</v>
      </c>
      <c r="M366" s="12">
        <v>13.9</v>
      </c>
    </row>
    <row r="367" spans="1:13" x14ac:dyDescent="0.25">
      <c r="A367">
        <v>2019</v>
      </c>
      <c r="B367" t="s">
        <v>10</v>
      </c>
      <c r="C367">
        <v>5.0983998790059201E-2</v>
      </c>
      <c r="D367" t="s">
        <v>5</v>
      </c>
      <c r="L367" s="10">
        <v>13394</v>
      </c>
      <c r="M367" s="12">
        <v>13.9</v>
      </c>
    </row>
    <row r="368" spans="1:13" x14ac:dyDescent="0.25">
      <c r="A368">
        <v>2019</v>
      </c>
      <c r="B368" t="s">
        <v>40</v>
      </c>
      <c r="C368">
        <v>6.1630997067028001E-2</v>
      </c>
      <c r="D368" t="s">
        <v>5</v>
      </c>
      <c r="L368" s="10">
        <v>13332</v>
      </c>
      <c r="M368" s="12">
        <v>13.7</v>
      </c>
    </row>
    <row r="369" spans="1:13" x14ac:dyDescent="0.25">
      <c r="A369">
        <v>2019</v>
      </c>
      <c r="B369" t="s">
        <v>11</v>
      </c>
      <c r="C369">
        <v>5.2846645526046801E-2</v>
      </c>
      <c r="D369" t="s">
        <v>5</v>
      </c>
      <c r="L369" s="10">
        <v>13241</v>
      </c>
      <c r="M369" s="12">
        <v>13.5</v>
      </c>
    </row>
    <row r="370" spans="1:13" x14ac:dyDescent="0.25">
      <c r="A370">
        <v>2019</v>
      </c>
      <c r="B370" t="s">
        <v>12</v>
      </c>
      <c r="C370">
        <v>4.49465136241173E-2</v>
      </c>
      <c r="D370" t="s">
        <v>5</v>
      </c>
      <c r="L370" s="10">
        <v>13150</v>
      </c>
      <c r="M370" s="12">
        <v>13.8</v>
      </c>
    </row>
    <row r="371" spans="1:13" x14ac:dyDescent="0.25">
      <c r="A371">
        <v>2019</v>
      </c>
      <c r="B371" t="s">
        <v>13</v>
      </c>
      <c r="C371">
        <v>5.1354189145982401E-2</v>
      </c>
      <c r="D371" t="s">
        <v>5</v>
      </c>
      <c r="L371" s="10">
        <v>13058</v>
      </c>
      <c r="M371" s="12">
        <v>13.7</v>
      </c>
    </row>
    <row r="372" spans="1:13" x14ac:dyDescent="0.25">
      <c r="A372">
        <v>2019</v>
      </c>
      <c r="B372" t="s">
        <v>14</v>
      </c>
      <c r="C372">
        <v>5.3154926474687898E-2</v>
      </c>
      <c r="D372" t="s">
        <v>5</v>
      </c>
      <c r="L372" s="10">
        <v>12966</v>
      </c>
      <c r="M372" s="12">
        <v>13.4</v>
      </c>
    </row>
    <row r="373" spans="1:13" x14ac:dyDescent="0.25">
      <c r="A373">
        <v>2019</v>
      </c>
      <c r="B373" t="s">
        <v>15</v>
      </c>
      <c r="C373">
        <v>4.5143171088350802E-2</v>
      </c>
      <c r="D373" t="s">
        <v>5</v>
      </c>
      <c r="L373" s="10">
        <v>12844</v>
      </c>
      <c r="M373" s="12">
        <v>13.4</v>
      </c>
    </row>
    <row r="374" spans="1:13" x14ac:dyDescent="0.25">
      <c r="A374">
        <v>2019</v>
      </c>
      <c r="B374" t="s">
        <v>16</v>
      </c>
      <c r="C374">
        <v>5.5359607072792E-2</v>
      </c>
      <c r="D374" t="s">
        <v>5</v>
      </c>
      <c r="L374" s="10">
        <v>12724</v>
      </c>
      <c r="M374" s="12">
        <v>13.4</v>
      </c>
    </row>
    <row r="375" spans="1:13" x14ac:dyDescent="0.25">
      <c r="A375">
        <v>2019</v>
      </c>
      <c r="B375" t="s">
        <v>17</v>
      </c>
      <c r="C375">
        <v>5.0845443228903602E-2</v>
      </c>
      <c r="D375" t="s">
        <v>5</v>
      </c>
      <c r="L375" s="10">
        <v>12571</v>
      </c>
      <c r="M375" s="12">
        <v>13.1</v>
      </c>
    </row>
    <row r="376" spans="1:13" x14ac:dyDescent="0.25">
      <c r="A376">
        <v>2019</v>
      </c>
      <c r="B376" t="s">
        <v>18</v>
      </c>
      <c r="C376">
        <v>4.7095406410918701E-2</v>
      </c>
      <c r="D376" t="s">
        <v>5</v>
      </c>
      <c r="L376" s="10">
        <v>12389</v>
      </c>
      <c r="M376" s="12">
        <v>12.9</v>
      </c>
    </row>
    <row r="377" spans="1:13" x14ac:dyDescent="0.25">
      <c r="A377">
        <v>2019</v>
      </c>
      <c r="B377" t="s">
        <v>19</v>
      </c>
      <c r="C377">
        <v>3.9348127185569702E-2</v>
      </c>
      <c r="D377" t="s">
        <v>5</v>
      </c>
      <c r="L377" s="10">
        <v>12206</v>
      </c>
      <c r="M377" s="12">
        <v>12.5</v>
      </c>
    </row>
    <row r="378" spans="1:13" x14ac:dyDescent="0.25">
      <c r="A378">
        <v>2019</v>
      </c>
      <c r="B378" t="s">
        <v>20</v>
      </c>
      <c r="C378">
        <v>4.6807935174836897E-2</v>
      </c>
      <c r="D378" t="s">
        <v>5</v>
      </c>
      <c r="L378" s="10">
        <v>12024</v>
      </c>
      <c r="M378" s="12">
        <v>12.6</v>
      </c>
    </row>
    <row r="379" spans="1:13" x14ac:dyDescent="0.25">
      <c r="A379">
        <v>2019</v>
      </c>
      <c r="B379" t="s">
        <v>21</v>
      </c>
      <c r="C379">
        <v>6.0478571737957898E-2</v>
      </c>
      <c r="D379" t="s">
        <v>5</v>
      </c>
      <c r="L379" s="10">
        <v>11841</v>
      </c>
      <c r="M379" s="12">
        <v>13.4</v>
      </c>
    </row>
    <row r="380" spans="1:13" x14ac:dyDescent="0.25">
      <c r="A380">
        <v>2019</v>
      </c>
      <c r="B380" t="s">
        <v>22</v>
      </c>
      <c r="C380">
        <v>5.3653876436241803E-2</v>
      </c>
      <c r="D380" t="s">
        <v>5</v>
      </c>
      <c r="L380" s="10">
        <v>11658</v>
      </c>
      <c r="M380" s="12">
        <v>14</v>
      </c>
    </row>
    <row r="381" spans="1:13" x14ac:dyDescent="0.25">
      <c r="A381">
        <v>2019</v>
      </c>
      <c r="B381" t="s">
        <v>23</v>
      </c>
      <c r="C381">
        <v>5.3679382892286201E-2</v>
      </c>
      <c r="D381" t="s">
        <v>5</v>
      </c>
      <c r="L381" s="10">
        <v>11475</v>
      </c>
      <c r="M381" s="12">
        <v>14.8</v>
      </c>
    </row>
    <row r="382" spans="1:13" x14ac:dyDescent="0.25">
      <c r="A382">
        <v>2020</v>
      </c>
      <c r="B382" t="s">
        <v>4</v>
      </c>
      <c r="C382">
        <v>5.1766094300604602E-2</v>
      </c>
      <c r="D382" t="s">
        <v>5</v>
      </c>
      <c r="L382" s="10">
        <v>11293</v>
      </c>
      <c r="M382" s="12">
        <v>15.8</v>
      </c>
    </row>
    <row r="383" spans="1:13" x14ac:dyDescent="0.25">
      <c r="A383">
        <v>2020</v>
      </c>
      <c r="B383" t="s">
        <v>6</v>
      </c>
      <c r="C383">
        <v>5.3518149755104397E-2</v>
      </c>
      <c r="D383" t="s">
        <v>5</v>
      </c>
      <c r="L383" s="10">
        <v>11110</v>
      </c>
      <c r="M383" s="12">
        <v>16.5</v>
      </c>
    </row>
    <row r="384" spans="1:13" x14ac:dyDescent="0.25">
      <c r="A384">
        <v>2020</v>
      </c>
      <c r="B384" t="s">
        <v>7</v>
      </c>
      <c r="C384">
        <v>4.6899689435391398E-2</v>
      </c>
      <c r="D384" t="s">
        <v>5</v>
      </c>
      <c r="L384" s="10">
        <v>10928</v>
      </c>
      <c r="M384" s="12">
        <v>17.100000000000001</v>
      </c>
    </row>
    <row r="385" spans="1:13" x14ac:dyDescent="0.25">
      <c r="A385">
        <v>2020</v>
      </c>
      <c r="B385" t="s">
        <v>8</v>
      </c>
      <c r="C385">
        <v>5.23164663731506E-2</v>
      </c>
      <c r="D385" t="s">
        <v>5</v>
      </c>
      <c r="L385" s="10">
        <v>10745</v>
      </c>
      <c r="M385" s="12">
        <v>17.100000000000001</v>
      </c>
    </row>
    <row r="386" spans="1:13" x14ac:dyDescent="0.25">
      <c r="A386">
        <v>2020</v>
      </c>
      <c r="B386" t="s">
        <v>9</v>
      </c>
      <c r="C386">
        <v>5.0256017142775902E-2</v>
      </c>
      <c r="D386" t="s">
        <v>5</v>
      </c>
      <c r="L386" s="10">
        <v>10563</v>
      </c>
      <c r="M386" s="12">
        <v>17.3</v>
      </c>
    </row>
    <row r="387" spans="1:13" x14ac:dyDescent="0.25">
      <c r="A387">
        <v>2020</v>
      </c>
      <c r="B387" t="s">
        <v>10</v>
      </c>
      <c r="C387">
        <v>4.6980630624757401E-2</v>
      </c>
      <c r="D387" t="s">
        <v>5</v>
      </c>
      <c r="L387" s="10">
        <v>10380</v>
      </c>
      <c r="M387" s="12">
        <v>17.399999999999999</v>
      </c>
    </row>
    <row r="388" spans="1:13" x14ac:dyDescent="0.25">
      <c r="A388">
        <v>2020</v>
      </c>
      <c r="B388" t="s">
        <v>40</v>
      </c>
      <c r="C388">
        <v>5.8112644239933398E-2</v>
      </c>
      <c r="D388" t="s">
        <v>5</v>
      </c>
      <c r="L388" s="10">
        <v>10197</v>
      </c>
      <c r="M388" s="12">
        <v>17.2</v>
      </c>
    </row>
    <row r="389" spans="1:13" x14ac:dyDescent="0.25">
      <c r="A389">
        <v>2020</v>
      </c>
      <c r="B389" t="s">
        <v>11</v>
      </c>
      <c r="C389">
        <v>5.1026723673206001E-2</v>
      </c>
      <c r="D389" t="s">
        <v>5</v>
      </c>
      <c r="L389" s="10">
        <v>10014</v>
      </c>
      <c r="M389" s="12">
        <v>18.100000000000001</v>
      </c>
    </row>
    <row r="390" spans="1:13" x14ac:dyDescent="0.25">
      <c r="A390">
        <v>2020</v>
      </c>
      <c r="B390" t="s">
        <v>12</v>
      </c>
      <c r="C390">
        <v>4.4447663973041902E-2</v>
      </c>
      <c r="D390" t="s">
        <v>5</v>
      </c>
      <c r="L390" s="10">
        <v>9832</v>
      </c>
      <c r="M390" s="12">
        <v>17.8</v>
      </c>
    </row>
    <row r="391" spans="1:13" x14ac:dyDescent="0.25">
      <c r="A391">
        <v>2020</v>
      </c>
      <c r="B391" t="s">
        <v>13</v>
      </c>
      <c r="C391">
        <v>4.8396173894572701E-2</v>
      </c>
      <c r="D391" t="s">
        <v>5</v>
      </c>
      <c r="L391" s="10">
        <v>9649</v>
      </c>
      <c r="M391" s="12">
        <v>18</v>
      </c>
    </row>
    <row r="392" spans="1:13" x14ac:dyDescent="0.25">
      <c r="A392">
        <v>2020</v>
      </c>
      <c r="B392" t="s">
        <v>14</v>
      </c>
      <c r="C392">
        <v>4.9125380153463002E-2</v>
      </c>
      <c r="D392" t="s">
        <v>5</v>
      </c>
      <c r="L392" s="10">
        <v>9467</v>
      </c>
      <c r="M392" s="12">
        <v>18.3</v>
      </c>
    </row>
    <row r="393" spans="1:13" x14ac:dyDescent="0.25">
      <c r="A393">
        <v>2020</v>
      </c>
      <c r="B393" t="s">
        <v>15</v>
      </c>
      <c r="C393">
        <v>4.5432802612329397E-2</v>
      </c>
      <c r="D393" t="s">
        <v>5</v>
      </c>
      <c r="L393" s="10">
        <v>9284</v>
      </c>
      <c r="M393" s="12">
        <v>17.899999999999999</v>
      </c>
    </row>
    <row r="394" spans="1:13" x14ac:dyDescent="0.25">
      <c r="A394">
        <v>2020</v>
      </c>
      <c r="B394" t="s">
        <v>16</v>
      </c>
      <c r="C394">
        <v>5.2764215471227199E-2</v>
      </c>
      <c r="D394" t="s">
        <v>5</v>
      </c>
      <c r="L394" s="10">
        <v>9102</v>
      </c>
      <c r="M394" s="12">
        <v>17.3</v>
      </c>
    </row>
    <row r="395" spans="1:13" x14ac:dyDescent="0.25">
      <c r="A395">
        <v>2020</v>
      </c>
      <c r="B395" t="s">
        <v>17</v>
      </c>
      <c r="C395">
        <v>4.87009196277454E-2</v>
      </c>
      <c r="D395" t="s">
        <v>5</v>
      </c>
      <c r="L395" s="10">
        <v>9011</v>
      </c>
      <c r="M395" s="12">
        <v>17.3</v>
      </c>
    </row>
    <row r="396" spans="1:13" x14ac:dyDescent="0.25">
      <c r="A396">
        <v>2020</v>
      </c>
      <c r="B396" t="s">
        <v>18</v>
      </c>
      <c r="C396">
        <v>4.5278888023152497E-2</v>
      </c>
      <c r="D396" t="s">
        <v>5</v>
      </c>
      <c r="L396" s="10">
        <v>8919</v>
      </c>
      <c r="M396" s="12">
        <v>17.3</v>
      </c>
    </row>
    <row r="397" spans="1:13" x14ac:dyDescent="0.25">
      <c r="A397">
        <v>2020</v>
      </c>
      <c r="B397" t="s">
        <v>19</v>
      </c>
      <c r="C397">
        <v>3.7954756225626898E-2</v>
      </c>
      <c r="D397" t="s">
        <v>5</v>
      </c>
      <c r="L397" s="10">
        <v>8827</v>
      </c>
      <c r="M397" s="12">
        <v>17.3</v>
      </c>
    </row>
    <row r="398" spans="1:13" x14ac:dyDescent="0.25">
      <c r="A398">
        <v>2020</v>
      </c>
      <c r="B398" t="s">
        <v>20</v>
      </c>
      <c r="C398">
        <v>4.5216354615182197E-2</v>
      </c>
      <c r="D398" t="s">
        <v>5</v>
      </c>
      <c r="L398" s="10">
        <v>8736</v>
      </c>
      <c r="M398" s="12">
        <v>17.5</v>
      </c>
    </row>
    <row r="399" spans="1:13" x14ac:dyDescent="0.25">
      <c r="A399">
        <v>2020</v>
      </c>
      <c r="B399" t="s">
        <v>21</v>
      </c>
      <c r="C399">
        <v>5.8230860980836803E-2</v>
      </c>
      <c r="D399" t="s">
        <v>5</v>
      </c>
      <c r="L399" s="10">
        <v>8645</v>
      </c>
      <c r="M399" s="12">
        <v>17.8</v>
      </c>
    </row>
    <row r="400" spans="1:13" x14ac:dyDescent="0.25">
      <c r="A400">
        <v>2020</v>
      </c>
      <c r="B400" t="s">
        <v>22</v>
      </c>
      <c r="C400">
        <v>5.0604028360935402E-2</v>
      </c>
      <c r="D400" t="s">
        <v>5</v>
      </c>
      <c r="L400" s="10">
        <v>8553</v>
      </c>
      <c r="M400" s="12">
        <v>17.600000000000001</v>
      </c>
    </row>
    <row r="401" spans="1:13" x14ac:dyDescent="0.25">
      <c r="A401">
        <v>2020</v>
      </c>
      <c r="B401" t="s">
        <v>23</v>
      </c>
      <c r="C401">
        <v>5.0255873222176499E-2</v>
      </c>
      <c r="D401" t="s">
        <v>5</v>
      </c>
      <c r="L401" s="10">
        <v>8461</v>
      </c>
      <c r="M401" s="12">
        <v>17.399999999999999</v>
      </c>
    </row>
    <row r="402" spans="1:13" x14ac:dyDescent="0.25">
      <c r="A402">
        <v>2021</v>
      </c>
      <c r="B402" t="s">
        <v>4</v>
      </c>
      <c r="C402">
        <v>4.9003208955285697E-2</v>
      </c>
      <c r="D402" t="s">
        <v>5</v>
      </c>
      <c r="L402" s="10">
        <v>8371</v>
      </c>
      <c r="M402" s="12">
        <v>17.3</v>
      </c>
    </row>
    <row r="403" spans="1:13" x14ac:dyDescent="0.25">
      <c r="A403">
        <v>2021</v>
      </c>
      <c r="B403" t="s">
        <v>6</v>
      </c>
      <c r="C403">
        <v>5.1873455831317597E-2</v>
      </c>
      <c r="D403" t="s">
        <v>5</v>
      </c>
      <c r="L403" s="10">
        <v>8280</v>
      </c>
      <c r="M403" s="12">
        <v>17.399999999999999</v>
      </c>
    </row>
    <row r="404" spans="1:13" x14ac:dyDescent="0.25">
      <c r="A404">
        <v>2021</v>
      </c>
      <c r="B404" t="s">
        <v>7</v>
      </c>
      <c r="C404">
        <v>4.4339350691964097E-2</v>
      </c>
      <c r="D404" t="s">
        <v>5</v>
      </c>
      <c r="L404" s="10">
        <v>8188</v>
      </c>
      <c r="M404" s="12">
        <v>17.5</v>
      </c>
    </row>
    <row r="405" spans="1:13" x14ac:dyDescent="0.25">
      <c r="A405">
        <v>2021</v>
      </c>
      <c r="B405" t="s">
        <v>8</v>
      </c>
      <c r="C405">
        <v>4.9893974928462197E-2</v>
      </c>
      <c r="D405" t="s">
        <v>5</v>
      </c>
      <c r="L405" s="10">
        <v>8096</v>
      </c>
      <c r="M405" s="12">
        <v>17.399999999999999</v>
      </c>
    </row>
    <row r="406" spans="1:13" x14ac:dyDescent="0.25">
      <c r="A406">
        <v>2021</v>
      </c>
      <c r="B406" t="s">
        <v>9</v>
      </c>
      <c r="C406">
        <v>4.6989234520009998E-2</v>
      </c>
      <c r="D406" t="s">
        <v>5</v>
      </c>
      <c r="L406" s="10">
        <v>8006</v>
      </c>
      <c r="M406" s="12">
        <v>18</v>
      </c>
    </row>
    <row r="407" spans="1:13" x14ac:dyDescent="0.25">
      <c r="A407">
        <v>2021</v>
      </c>
      <c r="B407" t="s">
        <v>10</v>
      </c>
      <c r="C407">
        <v>4.4402830883235503E-2</v>
      </c>
      <c r="D407" t="s">
        <v>5</v>
      </c>
      <c r="L407" s="10">
        <v>7915</v>
      </c>
      <c r="M407" s="12">
        <v>18.5</v>
      </c>
    </row>
    <row r="408" spans="1:13" x14ac:dyDescent="0.25">
      <c r="A408">
        <v>2021</v>
      </c>
      <c r="B408" t="s">
        <v>40</v>
      </c>
      <c r="C408">
        <v>5.4530669066982999E-2</v>
      </c>
      <c r="D408" t="s">
        <v>5</v>
      </c>
      <c r="L408" s="10">
        <v>7792</v>
      </c>
      <c r="M408" s="12">
        <v>19</v>
      </c>
    </row>
    <row r="409" spans="1:13" x14ac:dyDescent="0.25">
      <c r="A409">
        <v>2021</v>
      </c>
      <c r="B409" t="s">
        <v>11</v>
      </c>
      <c r="C409">
        <v>4.9359403156131201E-2</v>
      </c>
      <c r="D409" t="s">
        <v>5</v>
      </c>
      <c r="L409" s="10">
        <v>7641</v>
      </c>
      <c r="M409" s="12">
        <v>20.8</v>
      </c>
    </row>
    <row r="410" spans="1:13" x14ac:dyDescent="0.25">
      <c r="A410">
        <v>2021</v>
      </c>
      <c r="B410" t="s">
        <v>12</v>
      </c>
      <c r="C410">
        <v>4.3445452226497497E-2</v>
      </c>
      <c r="D410" t="s">
        <v>5</v>
      </c>
      <c r="L410" s="10">
        <v>7458</v>
      </c>
      <c r="M410" s="12">
        <v>23</v>
      </c>
    </row>
    <row r="411" spans="1:13" x14ac:dyDescent="0.25">
      <c r="A411">
        <v>2021</v>
      </c>
      <c r="B411" t="s">
        <v>13</v>
      </c>
      <c r="C411">
        <v>4.6949947100471998E-2</v>
      </c>
      <c r="D411" t="s">
        <v>5</v>
      </c>
      <c r="L411" s="10">
        <v>7275</v>
      </c>
      <c r="M411" s="12">
        <v>20.8</v>
      </c>
    </row>
    <row r="412" spans="1:13" x14ac:dyDescent="0.25">
      <c r="A412">
        <v>2021</v>
      </c>
      <c r="B412" t="s">
        <v>14</v>
      </c>
      <c r="C412">
        <v>4.7499003013715603E-2</v>
      </c>
      <c r="D412" t="s">
        <v>5</v>
      </c>
      <c r="L412" s="10">
        <v>7092</v>
      </c>
      <c r="M412" s="12">
        <v>18.899999999999999</v>
      </c>
    </row>
    <row r="413" spans="1:13" x14ac:dyDescent="0.25">
      <c r="A413">
        <v>2021</v>
      </c>
      <c r="B413" t="s">
        <v>15</v>
      </c>
      <c r="C413">
        <v>4.5881481314429103E-2</v>
      </c>
      <c r="D413" t="s">
        <v>5</v>
      </c>
      <c r="L413" s="10">
        <v>6910</v>
      </c>
      <c r="M413" s="12">
        <v>18.2</v>
      </c>
    </row>
    <row r="414" spans="1:13" x14ac:dyDescent="0.25">
      <c r="A414">
        <v>2021</v>
      </c>
      <c r="B414" t="s">
        <v>16</v>
      </c>
      <c r="C414">
        <v>5.0022615206249697E-2</v>
      </c>
      <c r="D414" t="s">
        <v>5</v>
      </c>
      <c r="L414" s="10">
        <v>6545</v>
      </c>
      <c r="M414" s="12">
        <v>15.2</v>
      </c>
    </row>
    <row r="415" spans="1:13" x14ac:dyDescent="0.25">
      <c r="A415">
        <v>2021</v>
      </c>
      <c r="B415" t="s">
        <v>17</v>
      </c>
      <c r="C415">
        <v>4.5015820069446301E-2</v>
      </c>
      <c r="D415" t="s">
        <v>5</v>
      </c>
      <c r="L415" s="10"/>
      <c r="M415" s="12"/>
    </row>
    <row r="416" spans="1:13" x14ac:dyDescent="0.25">
      <c r="A416">
        <v>2021</v>
      </c>
      <c r="B416" t="s">
        <v>18</v>
      </c>
      <c r="C416">
        <v>4.3227838945501897E-2</v>
      </c>
      <c r="D416" t="s">
        <v>5</v>
      </c>
      <c r="L416" s="10"/>
      <c r="M416" s="12"/>
    </row>
    <row r="417" spans="1:13" x14ac:dyDescent="0.25">
      <c r="A417">
        <v>2021</v>
      </c>
      <c r="B417" t="s">
        <v>19</v>
      </c>
      <c r="C417">
        <v>3.9379704898679001E-2</v>
      </c>
      <c r="D417" t="s">
        <v>5</v>
      </c>
      <c r="L417" s="10"/>
      <c r="M417" s="12"/>
    </row>
    <row r="418" spans="1:13" x14ac:dyDescent="0.25">
      <c r="A418">
        <v>2021</v>
      </c>
      <c r="B418" t="s">
        <v>20</v>
      </c>
      <c r="C418">
        <v>4.3093048230592602E-2</v>
      </c>
      <c r="D418" t="s">
        <v>5</v>
      </c>
      <c r="L418" s="10"/>
      <c r="M418" s="12"/>
    </row>
    <row r="419" spans="1:13" x14ac:dyDescent="0.25">
      <c r="A419">
        <v>2021</v>
      </c>
      <c r="B419" t="s">
        <v>21</v>
      </c>
      <c r="C419">
        <v>5.4223842719954202E-2</v>
      </c>
      <c r="D419" t="s">
        <v>5</v>
      </c>
      <c r="L419" s="10"/>
      <c r="M419" s="12"/>
    </row>
    <row r="420" spans="1:13" x14ac:dyDescent="0.25">
      <c r="A420">
        <v>2021</v>
      </c>
      <c r="B420" t="s">
        <v>22</v>
      </c>
      <c r="C420">
        <v>4.8336030635551801E-2</v>
      </c>
      <c r="D420" t="s">
        <v>5</v>
      </c>
      <c r="L420" s="10"/>
      <c r="M420" s="12"/>
    </row>
    <row r="421" spans="1:13" x14ac:dyDescent="0.25">
      <c r="A421">
        <v>2021</v>
      </c>
      <c r="B421" t="s">
        <v>23</v>
      </c>
      <c r="C421">
        <v>4.77408663762608E-2</v>
      </c>
      <c r="D421" t="s">
        <v>5</v>
      </c>
      <c r="L421" s="10"/>
      <c r="M421" s="12"/>
    </row>
    <row r="422" spans="1:13" x14ac:dyDescent="0.25">
      <c r="A422">
        <v>1917</v>
      </c>
      <c r="B422" t="s">
        <v>4</v>
      </c>
      <c r="C422">
        <v>15.2</v>
      </c>
      <c r="D422" t="s">
        <v>24</v>
      </c>
      <c r="L422" s="10"/>
      <c r="M422" s="12"/>
    </row>
    <row r="423" spans="1:13" x14ac:dyDescent="0.25">
      <c r="A423">
        <v>1918</v>
      </c>
      <c r="B423" t="s">
        <v>4</v>
      </c>
      <c r="C423">
        <v>18.2</v>
      </c>
      <c r="D423" t="s">
        <v>24</v>
      </c>
      <c r="L423" s="10"/>
      <c r="M423" s="12"/>
    </row>
    <row r="424" spans="1:13" x14ac:dyDescent="0.25">
      <c r="A424">
        <v>1919</v>
      </c>
      <c r="B424" t="s">
        <v>4</v>
      </c>
      <c r="C424">
        <v>19.850000000000001</v>
      </c>
      <c r="D424" t="s">
        <v>24</v>
      </c>
      <c r="L424" s="10"/>
      <c r="M424" s="12"/>
    </row>
    <row r="425" spans="1:13" x14ac:dyDescent="0.25">
      <c r="A425">
        <v>1920</v>
      </c>
      <c r="B425" t="s">
        <v>4</v>
      </c>
      <c r="C425">
        <v>21.9</v>
      </c>
      <c r="D425" t="s">
        <v>24</v>
      </c>
      <c r="L425" s="10"/>
      <c r="M425" s="12"/>
    </row>
    <row r="426" spans="1:13" x14ac:dyDescent="0.25">
      <c r="A426">
        <v>1921</v>
      </c>
      <c r="B426" t="s">
        <v>4</v>
      </c>
      <c r="C426">
        <v>18.5</v>
      </c>
      <c r="D426" t="s">
        <v>24</v>
      </c>
      <c r="L426" s="10"/>
      <c r="M426" s="12"/>
    </row>
    <row r="427" spans="1:13" x14ac:dyDescent="0.25">
      <c r="A427">
        <v>1922</v>
      </c>
      <c r="B427" t="s">
        <v>4</v>
      </c>
      <c r="C427">
        <v>17.399999999999999</v>
      </c>
      <c r="D427" t="s">
        <v>24</v>
      </c>
      <c r="L427" s="10"/>
      <c r="M427" s="12"/>
    </row>
    <row r="428" spans="1:13" x14ac:dyDescent="0.25">
      <c r="A428">
        <v>1923</v>
      </c>
      <c r="B428" t="s">
        <v>4</v>
      </c>
      <c r="C428">
        <v>17.574999999999999</v>
      </c>
      <c r="D428" t="s">
        <v>24</v>
      </c>
      <c r="L428" s="10"/>
      <c r="M428" s="12"/>
    </row>
    <row r="429" spans="1:13" x14ac:dyDescent="0.25">
      <c r="A429">
        <v>1924</v>
      </c>
      <c r="B429" t="s">
        <v>4</v>
      </c>
      <c r="C429">
        <v>17.3</v>
      </c>
      <c r="D429" t="s">
        <v>24</v>
      </c>
      <c r="L429" s="10"/>
      <c r="M429" s="12"/>
    </row>
    <row r="430" spans="1:13" x14ac:dyDescent="0.25">
      <c r="A430">
        <v>1925</v>
      </c>
      <c r="B430" t="s">
        <v>4</v>
      </c>
      <c r="C430">
        <v>18.100000000000001</v>
      </c>
      <c r="D430" t="s">
        <v>24</v>
      </c>
      <c r="L430" s="10"/>
      <c r="M430" s="12"/>
    </row>
    <row r="431" spans="1:13" x14ac:dyDescent="0.25">
      <c r="A431">
        <v>1926</v>
      </c>
      <c r="B431" t="s">
        <v>4</v>
      </c>
      <c r="C431">
        <v>17.899999999999999</v>
      </c>
      <c r="D431" t="s">
        <v>24</v>
      </c>
      <c r="L431" s="10"/>
      <c r="M431" s="12"/>
    </row>
    <row r="432" spans="1:13" x14ac:dyDescent="0.25">
      <c r="A432">
        <v>1927</v>
      </c>
      <c r="B432" t="s">
        <v>4</v>
      </c>
      <c r="C432">
        <v>17.649999999999999</v>
      </c>
      <c r="D432" t="s">
        <v>24</v>
      </c>
      <c r="L432" s="10"/>
      <c r="M432" s="12"/>
    </row>
    <row r="433" spans="1:13" x14ac:dyDescent="0.25">
      <c r="A433">
        <v>1928</v>
      </c>
      <c r="B433" t="s">
        <v>4</v>
      </c>
      <c r="C433">
        <v>17.350000000000001</v>
      </c>
      <c r="D433" t="s">
        <v>24</v>
      </c>
      <c r="L433" s="10"/>
      <c r="M433" s="12"/>
    </row>
    <row r="434" spans="1:13" x14ac:dyDescent="0.25">
      <c r="A434">
        <v>1929</v>
      </c>
      <c r="B434" t="s">
        <v>4</v>
      </c>
      <c r="C434">
        <v>17.100000000000001</v>
      </c>
      <c r="D434" t="s">
        <v>24</v>
      </c>
      <c r="L434" s="10"/>
      <c r="M434" s="12"/>
    </row>
    <row r="435" spans="1:13" x14ac:dyDescent="0.25">
      <c r="A435">
        <v>1930</v>
      </c>
      <c r="B435" t="s">
        <v>4</v>
      </c>
      <c r="C435">
        <v>16.149999999999999</v>
      </c>
      <c r="D435" t="s">
        <v>24</v>
      </c>
      <c r="L435" s="10"/>
      <c r="M435" s="12"/>
    </row>
    <row r="436" spans="1:13" x14ac:dyDescent="0.25">
      <c r="A436">
        <v>1931</v>
      </c>
      <c r="B436" t="s">
        <v>4</v>
      </c>
      <c r="C436">
        <v>14.4</v>
      </c>
      <c r="D436" t="s">
        <v>24</v>
      </c>
      <c r="L436" s="10"/>
      <c r="M436" s="12"/>
    </row>
    <row r="437" spans="1:13" x14ac:dyDescent="0.25">
      <c r="A437">
        <v>1932</v>
      </c>
      <c r="B437" t="s">
        <v>4</v>
      </c>
      <c r="C437">
        <v>13</v>
      </c>
      <c r="D437" t="s">
        <v>24</v>
      </c>
      <c r="L437" s="10"/>
      <c r="M437" s="12"/>
    </row>
    <row r="438" spans="1:13" x14ac:dyDescent="0.25">
      <c r="A438">
        <v>1933</v>
      </c>
      <c r="B438" t="s">
        <v>4</v>
      </c>
      <c r="C438">
        <v>12.7</v>
      </c>
      <c r="D438" t="s">
        <v>24</v>
      </c>
      <c r="L438" s="10"/>
      <c r="M438" s="12"/>
    </row>
    <row r="439" spans="1:13" x14ac:dyDescent="0.25">
      <c r="A439">
        <v>1934</v>
      </c>
      <c r="B439" t="s">
        <v>4</v>
      </c>
      <c r="C439">
        <v>13.25</v>
      </c>
      <c r="D439" t="s">
        <v>24</v>
      </c>
      <c r="L439" s="10"/>
      <c r="M439" s="12"/>
    </row>
    <row r="440" spans="1:13" x14ac:dyDescent="0.25">
      <c r="A440">
        <v>1935</v>
      </c>
      <c r="B440" t="s">
        <v>4</v>
      </c>
      <c r="C440">
        <v>13.5</v>
      </c>
      <c r="D440" t="s">
        <v>24</v>
      </c>
      <c r="L440" s="10"/>
      <c r="M440" s="12"/>
    </row>
    <row r="441" spans="1:13" x14ac:dyDescent="0.25">
      <c r="A441">
        <v>1936</v>
      </c>
      <c r="B441" t="s">
        <v>4</v>
      </c>
      <c r="C441">
        <v>13.76</v>
      </c>
      <c r="D441" t="s">
        <v>24</v>
      </c>
      <c r="L441" s="10"/>
      <c r="M441" s="12"/>
    </row>
    <row r="442" spans="1:13" x14ac:dyDescent="0.25">
      <c r="A442">
        <v>1937</v>
      </c>
      <c r="B442" t="s">
        <v>4</v>
      </c>
      <c r="C442">
        <v>14.125</v>
      </c>
      <c r="D442" t="s">
        <v>24</v>
      </c>
      <c r="L442" s="10"/>
      <c r="M442" s="12"/>
    </row>
    <row r="443" spans="1:13" x14ac:dyDescent="0.25">
      <c r="A443">
        <v>1938</v>
      </c>
      <c r="B443" t="s">
        <v>4</v>
      </c>
      <c r="C443">
        <v>13.75</v>
      </c>
      <c r="D443" t="s">
        <v>24</v>
      </c>
      <c r="L443" s="10"/>
      <c r="M443" s="12"/>
    </row>
    <row r="444" spans="1:13" x14ac:dyDescent="0.25">
      <c r="A444">
        <v>1939</v>
      </c>
      <c r="B444" t="s">
        <v>4</v>
      </c>
      <c r="C444">
        <v>13.625</v>
      </c>
      <c r="D444" t="s">
        <v>24</v>
      </c>
      <c r="L444" s="10"/>
      <c r="M444" s="12"/>
    </row>
    <row r="445" spans="1:13" x14ac:dyDescent="0.25">
      <c r="A445">
        <v>1940</v>
      </c>
      <c r="B445" t="s">
        <v>4</v>
      </c>
      <c r="C445">
        <v>13.649999999999901</v>
      </c>
      <c r="D445" t="s">
        <v>24</v>
      </c>
      <c r="L445" s="10"/>
      <c r="M445" s="12"/>
    </row>
    <row r="446" spans="1:13" x14ac:dyDescent="0.25">
      <c r="A446">
        <v>1941</v>
      </c>
      <c r="B446" t="s">
        <v>4</v>
      </c>
      <c r="C446">
        <v>14.5</v>
      </c>
      <c r="D446" t="s">
        <v>24</v>
      </c>
      <c r="L446" s="10"/>
      <c r="M446" s="12"/>
    </row>
    <row r="447" spans="1:13" x14ac:dyDescent="0.25">
      <c r="A447">
        <v>1942</v>
      </c>
      <c r="B447" t="s">
        <v>4</v>
      </c>
      <c r="C447">
        <v>16.024999999999999</v>
      </c>
      <c r="D447" t="s">
        <v>24</v>
      </c>
      <c r="L447" s="10"/>
      <c r="M447" s="12"/>
    </row>
    <row r="448" spans="1:13" x14ac:dyDescent="0.25">
      <c r="A448">
        <v>1943</v>
      </c>
      <c r="B448" t="s">
        <v>4</v>
      </c>
      <c r="C448">
        <v>17.074999999999999</v>
      </c>
      <c r="D448" t="s">
        <v>24</v>
      </c>
      <c r="L448" s="10"/>
      <c r="M448" s="12"/>
    </row>
    <row r="449" spans="1:13" x14ac:dyDescent="0.25">
      <c r="A449">
        <v>1944</v>
      </c>
      <c r="B449" t="s">
        <v>4</v>
      </c>
      <c r="C449">
        <v>17.375</v>
      </c>
      <c r="D449" t="s">
        <v>24</v>
      </c>
      <c r="L449" s="10"/>
      <c r="M449" s="12"/>
    </row>
    <row r="450" spans="1:13" x14ac:dyDescent="0.25">
      <c r="A450">
        <v>1945</v>
      </c>
      <c r="B450" t="s">
        <v>4</v>
      </c>
      <c r="C450">
        <v>17.95</v>
      </c>
      <c r="D450" t="s">
        <v>24</v>
      </c>
      <c r="L450" s="10"/>
      <c r="M450" s="12"/>
    </row>
    <row r="451" spans="1:13" x14ac:dyDescent="0.25">
      <c r="A451">
        <v>1946</v>
      </c>
      <c r="B451" t="s">
        <v>4</v>
      </c>
      <c r="C451">
        <v>19.524999999999999</v>
      </c>
      <c r="D451" t="s">
        <v>24</v>
      </c>
      <c r="L451" s="10"/>
      <c r="M451" s="13"/>
    </row>
    <row r="452" spans="1:13" x14ac:dyDescent="0.25">
      <c r="A452">
        <v>1947</v>
      </c>
      <c r="B452" t="s">
        <v>4</v>
      </c>
      <c r="C452">
        <v>22.375</v>
      </c>
      <c r="D452" t="s">
        <v>24</v>
      </c>
      <c r="L452" s="10"/>
      <c r="M452" s="13"/>
    </row>
    <row r="453" spans="1:13" x14ac:dyDescent="0.25">
      <c r="A453">
        <v>1948</v>
      </c>
      <c r="B453" t="s">
        <v>4</v>
      </c>
      <c r="C453">
        <v>23.824999999999999</v>
      </c>
      <c r="D453" t="s">
        <v>24</v>
      </c>
      <c r="L453" s="10"/>
      <c r="M453" s="13"/>
    </row>
    <row r="454" spans="1:13" x14ac:dyDescent="0.25">
      <c r="A454">
        <v>1949</v>
      </c>
      <c r="B454" t="s">
        <v>4</v>
      </c>
      <c r="C454">
        <v>23.774999999999999</v>
      </c>
      <c r="D454" t="s">
        <v>24</v>
      </c>
      <c r="L454" s="10"/>
      <c r="M454" s="13"/>
    </row>
    <row r="455" spans="1:13" x14ac:dyDescent="0.25">
      <c r="A455">
        <v>1950</v>
      </c>
      <c r="B455" t="s">
        <v>4</v>
      </c>
      <c r="C455">
        <v>24.05</v>
      </c>
      <c r="D455" t="s">
        <v>24</v>
      </c>
      <c r="L455" s="10"/>
      <c r="M455" s="13"/>
    </row>
    <row r="456" spans="1:13" x14ac:dyDescent="0.25">
      <c r="A456">
        <v>1951</v>
      </c>
      <c r="B456" t="s">
        <v>4</v>
      </c>
      <c r="C456">
        <v>26.425000000000001</v>
      </c>
      <c r="D456" t="s">
        <v>24</v>
      </c>
      <c r="L456" s="10"/>
      <c r="M456" s="13"/>
    </row>
    <row r="457" spans="1:13" x14ac:dyDescent="0.25">
      <c r="A457">
        <v>1952</v>
      </c>
      <c r="B457" t="s">
        <v>4</v>
      </c>
      <c r="C457">
        <v>27.06</v>
      </c>
      <c r="D457" t="s">
        <v>24</v>
      </c>
      <c r="L457" s="10"/>
      <c r="M457" s="13"/>
    </row>
    <row r="458" spans="1:13" x14ac:dyDescent="0.25">
      <c r="A458">
        <v>1953</v>
      </c>
      <c r="B458" t="s">
        <v>4</v>
      </c>
      <c r="C458">
        <v>27.3</v>
      </c>
      <c r="D458" t="s">
        <v>24</v>
      </c>
      <c r="L458" s="10"/>
      <c r="M458" s="13"/>
    </row>
    <row r="459" spans="1:13" x14ac:dyDescent="0.25">
      <c r="A459">
        <v>1954</v>
      </c>
      <c r="B459" t="s">
        <v>4</v>
      </c>
      <c r="C459">
        <v>27.2</v>
      </c>
      <c r="D459" t="s">
        <v>24</v>
      </c>
      <c r="L459" s="10"/>
      <c r="M459" s="13"/>
    </row>
    <row r="460" spans="1:13" x14ac:dyDescent="0.25">
      <c r="A460">
        <v>1955</v>
      </c>
      <c r="B460" t="s">
        <v>4</v>
      </c>
      <c r="C460">
        <v>27.125</v>
      </c>
      <c r="D460" t="s">
        <v>24</v>
      </c>
      <c r="L460" s="10"/>
      <c r="M460" s="13"/>
    </row>
    <row r="461" spans="1:13" x14ac:dyDescent="0.25">
      <c r="A461">
        <v>1956</v>
      </c>
      <c r="B461" t="s">
        <v>4</v>
      </c>
      <c r="C461">
        <v>27.55</v>
      </c>
      <c r="D461" t="s">
        <v>24</v>
      </c>
      <c r="L461" s="10"/>
      <c r="M461" s="13"/>
    </row>
    <row r="462" spans="1:13" x14ac:dyDescent="0.25">
      <c r="A462">
        <v>1957</v>
      </c>
      <c r="B462" t="s">
        <v>4</v>
      </c>
      <c r="C462">
        <v>28.324999999999999</v>
      </c>
      <c r="D462" t="s">
        <v>24</v>
      </c>
      <c r="L462" s="10"/>
      <c r="M462" s="13"/>
    </row>
    <row r="463" spans="1:13" x14ac:dyDescent="0.25">
      <c r="A463">
        <v>1958</v>
      </c>
      <c r="B463" t="s">
        <v>4</v>
      </c>
      <c r="C463">
        <v>29.049999999999901</v>
      </c>
      <c r="D463" t="s">
        <v>24</v>
      </c>
      <c r="L463" s="10"/>
      <c r="M463" s="13"/>
    </row>
    <row r="464" spans="1:13" x14ac:dyDescent="0.25">
      <c r="A464">
        <v>1959</v>
      </c>
      <c r="B464" t="s">
        <v>4</v>
      </c>
      <c r="C464">
        <v>29.2</v>
      </c>
      <c r="D464" t="s">
        <v>24</v>
      </c>
      <c r="L464" s="10"/>
      <c r="M464" s="13"/>
    </row>
    <row r="465" spans="1:13" x14ac:dyDescent="0.25">
      <c r="A465">
        <v>1960</v>
      </c>
      <c r="B465" t="s">
        <v>4</v>
      </c>
      <c r="C465">
        <v>29.65</v>
      </c>
      <c r="D465" t="s">
        <v>24</v>
      </c>
      <c r="L465" s="10"/>
      <c r="M465" s="13"/>
    </row>
    <row r="466" spans="1:13" x14ac:dyDescent="0.25">
      <c r="A466">
        <v>1961</v>
      </c>
      <c r="B466" t="s">
        <v>4</v>
      </c>
      <c r="C466">
        <v>29.774999999999999</v>
      </c>
      <c r="D466" t="s">
        <v>24</v>
      </c>
      <c r="L466" s="10"/>
      <c r="M466" s="13"/>
    </row>
    <row r="467" spans="1:13" x14ac:dyDescent="0.25">
      <c r="A467">
        <v>1962</v>
      </c>
      <c r="B467" t="s">
        <v>4</v>
      </c>
      <c r="C467">
        <v>30.049999999999901</v>
      </c>
      <c r="D467" t="s">
        <v>24</v>
      </c>
      <c r="L467" s="10"/>
      <c r="M467" s="13"/>
    </row>
    <row r="468" spans="1:13" x14ac:dyDescent="0.25">
      <c r="A468">
        <v>1963</v>
      </c>
      <c r="B468" t="s">
        <v>4</v>
      </c>
      <c r="C468">
        <v>30.3</v>
      </c>
      <c r="D468" t="s">
        <v>24</v>
      </c>
      <c r="L468" s="10"/>
      <c r="M468" s="13"/>
    </row>
    <row r="469" spans="1:13" x14ac:dyDescent="0.25">
      <c r="A469">
        <v>1964</v>
      </c>
      <c r="B469" t="s">
        <v>4</v>
      </c>
      <c r="C469">
        <v>30.8</v>
      </c>
      <c r="D469" t="s">
        <v>24</v>
      </c>
      <c r="L469" s="10"/>
      <c r="M469" s="13"/>
    </row>
    <row r="470" spans="1:13" x14ac:dyDescent="0.25">
      <c r="A470">
        <v>1965</v>
      </c>
      <c r="B470" t="s">
        <v>4</v>
      </c>
      <c r="C470">
        <v>31.2</v>
      </c>
      <c r="D470" t="s">
        <v>24</v>
      </c>
      <c r="L470" s="10"/>
      <c r="M470" s="13"/>
    </row>
    <row r="471" spans="1:13" x14ac:dyDescent="0.25">
      <c r="A471">
        <v>1966</v>
      </c>
      <c r="B471" t="s">
        <v>4</v>
      </c>
      <c r="C471">
        <v>32.25</v>
      </c>
      <c r="D471" t="s">
        <v>24</v>
      </c>
      <c r="L471" s="10"/>
      <c r="M471" s="13"/>
    </row>
    <row r="472" spans="1:13" x14ac:dyDescent="0.25">
      <c r="A472">
        <v>1967</v>
      </c>
      <c r="B472" t="s">
        <v>4</v>
      </c>
      <c r="C472">
        <v>33.25</v>
      </c>
      <c r="D472" t="s">
        <v>24</v>
      </c>
      <c r="L472" s="10"/>
      <c r="M472" s="13"/>
    </row>
    <row r="473" spans="1:13" x14ac:dyDescent="0.25">
      <c r="A473">
        <v>1968</v>
      </c>
      <c r="B473" t="s">
        <v>4</v>
      </c>
      <c r="C473">
        <v>34.625</v>
      </c>
      <c r="D473" t="s">
        <v>24</v>
      </c>
      <c r="L473" s="10"/>
      <c r="M473" s="13"/>
    </row>
    <row r="474" spans="1:13" x14ac:dyDescent="0.25">
      <c r="A474">
        <v>1969</v>
      </c>
      <c r="B474" t="s">
        <v>4</v>
      </c>
      <c r="C474">
        <v>36.75</v>
      </c>
      <c r="D474" t="s">
        <v>24</v>
      </c>
      <c r="L474" s="10"/>
      <c r="M474" s="13"/>
    </row>
    <row r="475" spans="1:13" x14ac:dyDescent="0.25">
      <c r="A475">
        <v>1970</v>
      </c>
      <c r="B475" t="s">
        <v>4</v>
      </c>
      <c r="C475">
        <v>38.799999999999997</v>
      </c>
      <c r="D475" t="s">
        <v>24</v>
      </c>
      <c r="L475" s="10"/>
      <c r="M475" s="13"/>
    </row>
    <row r="476" spans="1:13" x14ac:dyDescent="0.25">
      <c r="A476">
        <v>1971</v>
      </c>
      <c r="B476" t="s">
        <v>4</v>
      </c>
      <c r="C476">
        <v>40.5</v>
      </c>
      <c r="D476" t="s">
        <v>24</v>
      </c>
      <c r="L476" s="10"/>
      <c r="M476" s="13"/>
    </row>
    <row r="477" spans="1:13" x14ac:dyDescent="0.25">
      <c r="A477">
        <v>1972</v>
      </c>
      <c r="B477" t="s">
        <v>4</v>
      </c>
      <c r="C477">
        <v>41.725000000000001</v>
      </c>
      <c r="D477" t="s">
        <v>24</v>
      </c>
      <c r="L477" s="10"/>
      <c r="M477" s="13"/>
    </row>
    <row r="478" spans="1:13" x14ac:dyDescent="0.25">
      <c r="A478">
        <v>1973</v>
      </c>
      <c r="B478" t="s">
        <v>4</v>
      </c>
      <c r="C478">
        <v>44.65</v>
      </c>
      <c r="D478" t="s">
        <v>24</v>
      </c>
      <c r="L478" s="10"/>
      <c r="M478" s="13"/>
    </row>
    <row r="479" spans="1:13" x14ac:dyDescent="0.25">
      <c r="A479">
        <v>1974</v>
      </c>
      <c r="B479" t="s">
        <v>4</v>
      </c>
      <c r="C479">
        <v>49.725000000000001</v>
      </c>
      <c r="D479" t="s">
        <v>24</v>
      </c>
      <c r="L479" s="10"/>
      <c r="M479" s="13"/>
    </row>
    <row r="480" spans="1:13" x14ac:dyDescent="0.25">
      <c r="A480">
        <v>1975</v>
      </c>
      <c r="B480" t="s">
        <v>4</v>
      </c>
      <c r="C480">
        <v>53.924999999999997</v>
      </c>
      <c r="D480" t="s">
        <v>24</v>
      </c>
      <c r="L480" s="10"/>
      <c r="M480" s="13"/>
    </row>
    <row r="481" spans="1:13" x14ac:dyDescent="0.25">
      <c r="A481">
        <v>1976</v>
      </c>
      <c r="B481" t="s">
        <v>4</v>
      </c>
      <c r="C481">
        <v>56.25</v>
      </c>
      <c r="D481" t="s">
        <v>24</v>
      </c>
      <c r="L481" s="10"/>
      <c r="M481" s="13"/>
    </row>
    <row r="482" spans="1:13" x14ac:dyDescent="0.25">
      <c r="A482">
        <v>1977</v>
      </c>
      <c r="B482" t="s">
        <v>4</v>
      </c>
      <c r="C482">
        <v>59.924999999999997</v>
      </c>
      <c r="D482" t="s">
        <v>24</v>
      </c>
      <c r="L482" s="10"/>
      <c r="M482" s="13"/>
    </row>
    <row r="483" spans="1:13" x14ac:dyDescent="0.25">
      <c r="A483">
        <v>1978</v>
      </c>
      <c r="B483" t="s">
        <v>4</v>
      </c>
      <c r="C483">
        <v>64.05</v>
      </c>
      <c r="D483" t="s">
        <v>24</v>
      </c>
      <c r="L483" s="10"/>
      <c r="M483" s="13"/>
    </row>
    <row r="484" spans="1:13" x14ac:dyDescent="0.25">
      <c r="A484">
        <v>1979</v>
      </c>
      <c r="B484" t="s">
        <v>4</v>
      </c>
      <c r="C484">
        <v>70.8333333333333</v>
      </c>
      <c r="D484" t="s">
        <v>24</v>
      </c>
      <c r="L484" s="10"/>
      <c r="M484" s="13"/>
    </row>
    <row r="485" spans="1:13" x14ac:dyDescent="0.25">
      <c r="A485">
        <v>1980</v>
      </c>
      <c r="B485" t="s">
        <v>4</v>
      </c>
      <c r="C485">
        <v>80.849999999999994</v>
      </c>
      <c r="D485" t="s">
        <v>24</v>
      </c>
      <c r="L485" s="10"/>
      <c r="M485" s="13"/>
    </row>
    <row r="486" spans="1:13" x14ac:dyDescent="0.25">
      <c r="A486">
        <v>1981</v>
      </c>
      <c r="B486" t="s">
        <v>4</v>
      </c>
      <c r="C486">
        <v>90.533333333333303</v>
      </c>
      <c r="D486" t="s">
        <v>24</v>
      </c>
      <c r="L486" s="10"/>
      <c r="M486" s="13"/>
    </row>
    <row r="487" spans="1:13" x14ac:dyDescent="0.25">
      <c r="A487">
        <v>1982</v>
      </c>
      <c r="B487" t="s">
        <v>4</v>
      </c>
      <c r="C487">
        <v>96.199999999999903</v>
      </c>
      <c r="D487" t="s">
        <v>24</v>
      </c>
      <c r="L487" s="10"/>
      <c r="M487" s="13"/>
    </row>
    <row r="488" spans="1:13" x14ac:dyDescent="0.25">
      <c r="A488">
        <v>1983</v>
      </c>
      <c r="B488" t="s">
        <v>4</v>
      </c>
      <c r="C488">
        <v>100.06666666666599</v>
      </c>
      <c r="D488" t="s">
        <v>24</v>
      </c>
      <c r="L488" s="10"/>
      <c r="M488" s="13"/>
    </row>
    <row r="489" spans="1:13" x14ac:dyDescent="0.25">
      <c r="A489">
        <v>1984</v>
      </c>
      <c r="B489" t="s">
        <v>4</v>
      </c>
      <c r="C489">
        <v>104.266666666666</v>
      </c>
      <c r="D489" t="s">
        <v>24</v>
      </c>
      <c r="L489" s="10"/>
      <c r="M489" s="13"/>
    </row>
    <row r="490" spans="1:13" x14ac:dyDescent="0.25">
      <c r="A490">
        <v>1985</v>
      </c>
      <c r="B490" t="s">
        <v>4</v>
      </c>
      <c r="C490">
        <v>109.149999999999</v>
      </c>
      <c r="D490" t="s">
        <v>24</v>
      </c>
      <c r="L490" s="10"/>
      <c r="M490" s="13"/>
    </row>
    <row r="491" spans="1:13" x14ac:dyDescent="0.25">
      <c r="A491">
        <v>1986</v>
      </c>
      <c r="B491" t="s">
        <v>4</v>
      </c>
      <c r="C491">
        <v>112.266666666666</v>
      </c>
      <c r="D491" t="s">
        <v>24</v>
      </c>
      <c r="L491" s="10"/>
      <c r="M491" s="13"/>
    </row>
    <row r="492" spans="1:13" x14ac:dyDescent="0.25">
      <c r="A492">
        <v>1997</v>
      </c>
      <c r="B492" t="s">
        <v>4</v>
      </c>
      <c r="C492">
        <v>159.4</v>
      </c>
      <c r="D492" t="s">
        <v>24</v>
      </c>
      <c r="L492" s="10"/>
      <c r="M492" s="13"/>
    </row>
    <row r="493" spans="1:13" x14ac:dyDescent="0.25">
      <c r="A493">
        <v>1998</v>
      </c>
      <c r="B493" t="s">
        <v>4</v>
      </c>
      <c r="C493">
        <v>161.29999999999899</v>
      </c>
      <c r="D493" t="s">
        <v>24</v>
      </c>
      <c r="L493" s="10"/>
      <c r="M493" s="13"/>
    </row>
    <row r="494" spans="1:13" x14ac:dyDescent="0.25">
      <c r="A494">
        <v>1999</v>
      </c>
      <c r="B494" t="s">
        <v>4</v>
      </c>
      <c r="C494">
        <v>165.016666666666</v>
      </c>
      <c r="D494" t="s">
        <v>24</v>
      </c>
      <c r="L494" s="10"/>
      <c r="M494" s="13"/>
    </row>
    <row r="495" spans="1:13" x14ac:dyDescent="0.25">
      <c r="A495">
        <v>2000</v>
      </c>
      <c r="B495" t="s">
        <v>4</v>
      </c>
      <c r="C495">
        <v>170.78333333333299</v>
      </c>
      <c r="D495" t="s">
        <v>24</v>
      </c>
      <c r="L495" s="10"/>
      <c r="M495" s="13"/>
    </row>
    <row r="496" spans="1:13" x14ac:dyDescent="0.25">
      <c r="A496">
        <v>2001</v>
      </c>
      <c r="B496" t="s">
        <v>4</v>
      </c>
      <c r="C496">
        <v>176.35</v>
      </c>
      <c r="D496" t="s">
        <v>24</v>
      </c>
      <c r="L496" s="10"/>
      <c r="M496" s="13"/>
    </row>
    <row r="497" spans="1:13" x14ac:dyDescent="0.25">
      <c r="A497">
        <v>2002</v>
      </c>
      <c r="B497" t="s">
        <v>4</v>
      </c>
      <c r="C497">
        <v>178.36666666666599</v>
      </c>
      <c r="D497" t="s">
        <v>24</v>
      </c>
      <c r="L497" s="10"/>
      <c r="M497" s="13"/>
    </row>
    <row r="498" spans="1:13" x14ac:dyDescent="0.25">
      <c r="A498">
        <v>2003</v>
      </c>
      <c r="B498" t="s">
        <v>4</v>
      </c>
      <c r="C498">
        <v>180.85</v>
      </c>
      <c r="D498" t="s">
        <v>24</v>
      </c>
      <c r="L498" s="10"/>
      <c r="M498" s="13"/>
    </row>
    <row r="499" spans="1:13" x14ac:dyDescent="0.25">
      <c r="A499">
        <v>2004</v>
      </c>
      <c r="B499" t="s">
        <v>4</v>
      </c>
      <c r="C499">
        <v>183.333333333333</v>
      </c>
      <c r="D499" t="s">
        <v>24</v>
      </c>
      <c r="L499" s="10"/>
      <c r="M499" s="13"/>
    </row>
    <row r="500" spans="1:13" x14ac:dyDescent="0.25">
      <c r="A500">
        <v>2005</v>
      </c>
      <c r="B500" t="s">
        <v>4</v>
      </c>
      <c r="C500">
        <v>189.166666666666</v>
      </c>
      <c r="D500" t="s">
        <v>24</v>
      </c>
      <c r="L500" s="10"/>
      <c r="M500" s="13"/>
    </row>
    <row r="501" spans="1:13" x14ac:dyDescent="0.25">
      <c r="A501">
        <v>2006</v>
      </c>
      <c r="B501" t="s">
        <v>4</v>
      </c>
      <c r="C501">
        <v>194.083333333333</v>
      </c>
      <c r="D501" t="s">
        <v>24</v>
      </c>
      <c r="L501" s="10"/>
      <c r="M501" s="13"/>
    </row>
    <row r="502" spans="1:13" x14ac:dyDescent="0.25">
      <c r="A502">
        <v>2007</v>
      </c>
      <c r="B502" t="s">
        <v>4</v>
      </c>
      <c r="C502">
        <v>200.345333333333</v>
      </c>
      <c r="D502" t="s">
        <v>24</v>
      </c>
      <c r="L502" s="10"/>
      <c r="M502" s="13"/>
    </row>
    <row r="503" spans="1:13" x14ac:dyDescent="0.25">
      <c r="A503">
        <v>2008</v>
      </c>
      <c r="B503" t="s">
        <v>4</v>
      </c>
      <c r="C503">
        <v>206.220333333333</v>
      </c>
      <c r="D503" t="s">
        <v>24</v>
      </c>
      <c r="L503" s="10"/>
      <c r="M503" s="13"/>
    </row>
    <row r="504" spans="1:13" x14ac:dyDescent="0.25">
      <c r="A504">
        <v>2009</v>
      </c>
      <c r="B504" t="s">
        <v>4</v>
      </c>
      <c r="C504">
        <v>201.143333333333</v>
      </c>
      <c r="D504" t="s">
        <v>24</v>
      </c>
      <c r="L504" s="10"/>
      <c r="M504" s="13"/>
    </row>
    <row r="505" spans="1:13" x14ac:dyDescent="0.25">
      <c r="A505">
        <v>2010</v>
      </c>
      <c r="B505" t="s">
        <v>4</v>
      </c>
      <c r="C505">
        <v>203.55466666666601</v>
      </c>
      <c r="D505" t="s">
        <v>24</v>
      </c>
      <c r="L505" s="10"/>
      <c r="M505" s="13"/>
    </row>
    <row r="506" spans="1:13" x14ac:dyDescent="0.25">
      <c r="A506">
        <v>2011</v>
      </c>
      <c r="B506" t="s">
        <v>4</v>
      </c>
      <c r="C506">
        <v>209.356666666666</v>
      </c>
      <c r="D506" t="s">
        <v>24</v>
      </c>
      <c r="L506" s="10"/>
      <c r="M506" s="13"/>
    </row>
    <row r="507" spans="1:13" x14ac:dyDescent="0.25">
      <c r="A507">
        <v>2012</v>
      </c>
      <c r="B507" t="s">
        <v>4</v>
      </c>
      <c r="C507">
        <v>212.88533333333299</v>
      </c>
      <c r="D507" t="s">
        <v>24</v>
      </c>
      <c r="L507" s="10"/>
      <c r="M507" s="13"/>
    </row>
    <row r="508" spans="1:13" x14ac:dyDescent="0.25">
      <c r="A508">
        <v>2013</v>
      </c>
      <c r="B508" t="s">
        <v>4</v>
      </c>
      <c r="C508">
        <v>216.475666666666</v>
      </c>
      <c r="D508" t="s">
        <v>24</v>
      </c>
      <c r="L508" s="10"/>
      <c r="M508" s="13"/>
    </row>
    <row r="509" spans="1:13" x14ac:dyDescent="0.25">
      <c r="A509">
        <v>2014</v>
      </c>
      <c r="B509" t="s">
        <v>4</v>
      </c>
      <c r="C509">
        <v>221.05566666666601</v>
      </c>
      <c r="D509" t="s">
        <v>24</v>
      </c>
      <c r="L509" s="10"/>
      <c r="M509" s="13"/>
    </row>
    <row r="510" spans="1:13" x14ac:dyDescent="0.25">
      <c r="A510">
        <v>2015</v>
      </c>
      <c r="B510" t="s">
        <v>4</v>
      </c>
      <c r="C510">
        <v>221.86099999999999</v>
      </c>
      <c r="D510" t="s">
        <v>24</v>
      </c>
      <c r="L510" s="10"/>
      <c r="M510" s="13"/>
    </row>
    <row r="511" spans="1:13" x14ac:dyDescent="0.25">
      <c r="A511">
        <v>2016</v>
      </c>
      <c r="B511" t="s">
        <v>4</v>
      </c>
      <c r="C511">
        <v>225.73883333333299</v>
      </c>
      <c r="D511" t="s">
        <v>24</v>
      </c>
      <c r="L511" s="10"/>
      <c r="M511" s="13"/>
    </row>
    <row r="512" spans="1:13" x14ac:dyDescent="0.25">
      <c r="A512">
        <v>2017</v>
      </c>
      <c r="B512" t="s">
        <v>4</v>
      </c>
      <c r="C512">
        <v>233.21733333333299</v>
      </c>
      <c r="D512" t="s">
        <v>24</v>
      </c>
      <c r="L512" s="10"/>
      <c r="M512" s="13"/>
    </row>
    <row r="513" spans="1:13" x14ac:dyDescent="0.25">
      <c r="A513">
        <v>2018</v>
      </c>
      <c r="B513" t="s">
        <v>4</v>
      </c>
      <c r="C513">
        <v>238.62799999999999</v>
      </c>
      <c r="D513" t="s">
        <v>24</v>
      </c>
      <c r="L513" s="10"/>
      <c r="M513" s="13"/>
    </row>
    <row r="514" spans="1:13" x14ac:dyDescent="0.25">
      <c r="A514">
        <v>2019</v>
      </c>
      <c r="B514" t="s">
        <v>4</v>
      </c>
      <c r="C514">
        <v>243.96483333333299</v>
      </c>
      <c r="D514" t="s">
        <v>24</v>
      </c>
      <c r="L514" s="10"/>
      <c r="M514" s="13"/>
    </row>
    <row r="515" spans="1:13" x14ac:dyDescent="0.25">
      <c r="A515">
        <v>2020</v>
      </c>
      <c r="B515" t="s">
        <v>4</v>
      </c>
      <c r="C515">
        <v>246.79299999999901</v>
      </c>
      <c r="D515" t="s">
        <v>24</v>
      </c>
      <c r="L515" s="10"/>
      <c r="M515" s="13"/>
    </row>
    <row r="516" spans="1:13" x14ac:dyDescent="0.25">
      <c r="A516">
        <v>2021</v>
      </c>
      <c r="B516" t="s">
        <v>4</v>
      </c>
      <c r="C516">
        <v>260.9144</v>
      </c>
      <c r="D516" t="s">
        <v>24</v>
      </c>
      <c r="L516" s="10"/>
      <c r="M516" s="13"/>
    </row>
    <row r="517" spans="1:13" x14ac:dyDescent="0.25">
      <c r="A517">
        <v>2000</v>
      </c>
      <c r="B517" t="s">
        <v>6</v>
      </c>
      <c r="C517">
        <v>165.88333333333301</v>
      </c>
      <c r="D517" t="s">
        <v>24</v>
      </c>
      <c r="L517" s="10"/>
      <c r="M517" s="13"/>
    </row>
    <row r="518" spans="1:13" x14ac:dyDescent="0.25">
      <c r="A518">
        <v>2001</v>
      </c>
      <c r="B518" t="s">
        <v>6</v>
      </c>
      <c r="C518">
        <v>169.6</v>
      </c>
      <c r="D518" t="s">
        <v>24</v>
      </c>
      <c r="L518" s="10"/>
      <c r="M518" s="13"/>
    </row>
    <row r="519" spans="1:13" x14ac:dyDescent="0.25">
      <c r="A519">
        <v>2002</v>
      </c>
      <c r="B519" t="s">
        <v>6</v>
      </c>
      <c r="C519">
        <v>171.13333333333301</v>
      </c>
      <c r="D519" t="s">
        <v>24</v>
      </c>
      <c r="L519" s="10"/>
      <c r="M519" s="13"/>
    </row>
    <row r="520" spans="1:13" x14ac:dyDescent="0.25">
      <c r="A520">
        <v>2003</v>
      </c>
      <c r="B520" t="s">
        <v>6</v>
      </c>
      <c r="C520">
        <v>175.46666666666599</v>
      </c>
      <c r="D520" t="s">
        <v>24</v>
      </c>
      <c r="L520" s="10"/>
      <c r="M520" s="13"/>
    </row>
    <row r="521" spans="1:13" x14ac:dyDescent="0.25">
      <c r="A521">
        <v>2004</v>
      </c>
      <c r="B521" t="s">
        <v>6</v>
      </c>
      <c r="C521">
        <v>180.31666666666601</v>
      </c>
      <c r="D521" t="s">
        <v>24</v>
      </c>
      <c r="L521" s="10"/>
      <c r="M521" s="13"/>
    </row>
    <row r="522" spans="1:13" x14ac:dyDescent="0.25">
      <c r="A522">
        <v>2005</v>
      </c>
      <c r="B522" t="s">
        <v>6</v>
      </c>
      <c r="C522">
        <v>187.63333333333301</v>
      </c>
      <c r="D522" t="s">
        <v>24</v>
      </c>
      <c r="L522" s="10"/>
      <c r="M522" s="13"/>
    </row>
    <row r="523" spans="1:13" x14ac:dyDescent="0.25">
      <c r="A523">
        <v>2006</v>
      </c>
      <c r="B523" t="s">
        <v>6</v>
      </c>
      <c r="C523">
        <v>196.083333333333</v>
      </c>
      <c r="D523" t="s">
        <v>24</v>
      </c>
      <c r="L523" s="10"/>
      <c r="M523" s="13"/>
    </row>
    <row r="524" spans="1:13" x14ac:dyDescent="0.25">
      <c r="A524">
        <v>2007</v>
      </c>
      <c r="B524" t="s">
        <v>6</v>
      </c>
      <c r="C524">
        <v>203.81866666666599</v>
      </c>
      <c r="D524" t="s">
        <v>24</v>
      </c>
      <c r="L524" s="10"/>
      <c r="M524" s="13"/>
    </row>
    <row r="525" spans="1:13" x14ac:dyDescent="0.25">
      <c r="A525">
        <v>2008</v>
      </c>
      <c r="B525" t="s">
        <v>6</v>
      </c>
      <c r="C525">
        <v>216.433666666666</v>
      </c>
      <c r="D525" t="s">
        <v>24</v>
      </c>
      <c r="L525" s="10"/>
      <c r="M525" s="13"/>
    </row>
    <row r="526" spans="1:13" x14ac:dyDescent="0.25">
      <c r="A526">
        <v>2009</v>
      </c>
      <c r="B526" t="s">
        <v>6</v>
      </c>
      <c r="C526">
        <v>218.12983333333301</v>
      </c>
      <c r="D526" t="s">
        <v>24</v>
      </c>
      <c r="L526" s="10"/>
      <c r="M526" s="13"/>
    </row>
    <row r="527" spans="1:13" x14ac:dyDescent="0.25">
      <c r="A527">
        <v>2010</v>
      </c>
      <c r="B527" t="s">
        <v>6</v>
      </c>
      <c r="C527">
        <v>220.67333333333301</v>
      </c>
      <c r="D527" t="s">
        <v>24</v>
      </c>
      <c r="L527" s="10"/>
      <c r="M527" s="13"/>
    </row>
    <row r="528" spans="1:13" x14ac:dyDescent="0.25">
      <c r="A528">
        <v>2011</v>
      </c>
      <c r="B528" t="s">
        <v>6</v>
      </c>
      <c r="C528">
        <v>227.79900000000001</v>
      </c>
      <c r="D528" t="s">
        <v>24</v>
      </c>
      <c r="L528" s="10"/>
      <c r="M528" s="13"/>
    </row>
    <row r="529" spans="1:13" x14ac:dyDescent="0.25">
      <c r="A529">
        <v>2012</v>
      </c>
      <c r="B529" t="s">
        <v>6</v>
      </c>
      <c r="C529">
        <v>232.415333333333</v>
      </c>
      <c r="D529" t="s">
        <v>24</v>
      </c>
      <c r="L529" s="10"/>
      <c r="M529" s="13"/>
    </row>
    <row r="530" spans="1:13" x14ac:dyDescent="0.25">
      <c r="A530">
        <v>2013</v>
      </c>
      <c r="B530" t="s">
        <v>6</v>
      </c>
      <c r="C530">
        <v>235.7955</v>
      </c>
      <c r="D530" t="s">
        <v>24</v>
      </c>
      <c r="L530" s="10"/>
      <c r="M530" s="13"/>
    </row>
    <row r="531" spans="1:13" x14ac:dyDescent="0.25">
      <c r="A531">
        <v>2014</v>
      </c>
      <c r="B531" t="s">
        <v>6</v>
      </c>
      <c r="C531">
        <v>240.16333333333299</v>
      </c>
      <c r="D531" t="s">
        <v>24</v>
      </c>
      <c r="L531" s="10"/>
      <c r="M531" s="13"/>
    </row>
    <row r="532" spans="1:13" x14ac:dyDescent="0.25">
      <c r="A532">
        <v>2015</v>
      </c>
      <c r="B532" t="s">
        <v>6</v>
      </c>
      <c r="C532">
        <v>240.59033333333301</v>
      </c>
      <c r="D532" t="s">
        <v>24</v>
      </c>
      <c r="L532" s="10"/>
      <c r="M532" s="13"/>
    </row>
    <row r="533" spans="1:13" x14ac:dyDescent="0.25">
      <c r="A533">
        <v>2016</v>
      </c>
      <c r="B533" t="s">
        <v>6</v>
      </c>
      <c r="C533">
        <v>243.83533333333301</v>
      </c>
      <c r="D533" t="s">
        <v>24</v>
      </c>
      <c r="L533" s="10"/>
      <c r="M533" s="13"/>
    </row>
    <row r="534" spans="1:13" x14ac:dyDescent="0.25">
      <c r="A534">
        <v>2017</v>
      </c>
      <c r="B534" t="s">
        <v>6</v>
      </c>
      <c r="C534">
        <v>248.723285714285</v>
      </c>
      <c r="D534" t="s">
        <v>24</v>
      </c>
      <c r="L534" s="10"/>
      <c r="M534" s="13"/>
    </row>
    <row r="535" spans="1:13" x14ac:dyDescent="0.25">
      <c r="A535">
        <v>2018</v>
      </c>
      <c r="B535" t="s">
        <v>6</v>
      </c>
      <c r="C535">
        <v>253.64916666666599</v>
      </c>
      <c r="D535" t="s">
        <v>24</v>
      </c>
      <c r="L535" s="10"/>
      <c r="M535" s="13"/>
    </row>
    <row r="536" spans="1:13" x14ac:dyDescent="0.25">
      <c r="A536">
        <v>2019</v>
      </c>
      <c r="B536" t="s">
        <v>6</v>
      </c>
      <c r="C536">
        <v>257.15949999999998</v>
      </c>
      <c r="D536" t="s">
        <v>24</v>
      </c>
      <c r="L536" s="10"/>
      <c r="M536" s="13"/>
    </row>
    <row r="537" spans="1:13" x14ac:dyDescent="0.25">
      <c r="A537">
        <v>2020</v>
      </c>
      <c r="B537" t="s">
        <v>6</v>
      </c>
      <c r="C537">
        <v>259.63400000000001</v>
      </c>
      <c r="D537" t="s">
        <v>24</v>
      </c>
      <c r="L537" s="10"/>
      <c r="M537" s="13"/>
    </row>
    <row r="538" spans="1:13" x14ac:dyDescent="0.25">
      <c r="A538">
        <v>2021</v>
      </c>
      <c r="B538" t="s">
        <v>6</v>
      </c>
      <c r="C538">
        <v>267.279</v>
      </c>
      <c r="D538" t="s">
        <v>24</v>
      </c>
      <c r="L538" s="10"/>
      <c r="M538" s="13"/>
    </row>
    <row r="539" spans="1:13" x14ac:dyDescent="0.25">
      <c r="A539">
        <v>1915</v>
      </c>
      <c r="B539" t="s">
        <v>7</v>
      </c>
      <c r="C539">
        <v>10.7</v>
      </c>
      <c r="D539" t="s">
        <v>24</v>
      </c>
      <c r="L539" s="10"/>
      <c r="M539" s="13"/>
    </row>
    <row r="540" spans="1:13" x14ac:dyDescent="0.25">
      <c r="A540">
        <v>1916</v>
      </c>
      <c r="B540" t="s">
        <v>7</v>
      </c>
      <c r="C540">
        <v>12.1</v>
      </c>
      <c r="D540" t="s">
        <v>24</v>
      </c>
      <c r="L540" s="10"/>
      <c r="M540" s="13"/>
    </row>
    <row r="541" spans="1:13" x14ac:dyDescent="0.25">
      <c r="A541">
        <v>1917</v>
      </c>
      <c r="B541" t="s">
        <v>7</v>
      </c>
      <c r="C541">
        <v>14.2</v>
      </c>
      <c r="D541" t="s">
        <v>24</v>
      </c>
      <c r="L541" s="10"/>
      <c r="M541" s="13"/>
    </row>
    <row r="542" spans="1:13" x14ac:dyDescent="0.25">
      <c r="A542">
        <v>1918</v>
      </c>
      <c r="B542" t="s">
        <v>7</v>
      </c>
      <c r="C542">
        <v>17.3</v>
      </c>
      <c r="D542" t="s">
        <v>24</v>
      </c>
      <c r="L542" s="10"/>
      <c r="M542" s="13"/>
    </row>
    <row r="543" spans="1:13" x14ac:dyDescent="0.25">
      <c r="A543">
        <v>1919</v>
      </c>
      <c r="B543" t="s">
        <v>7</v>
      </c>
      <c r="C543">
        <v>18.45</v>
      </c>
      <c r="D543" t="s">
        <v>24</v>
      </c>
      <c r="L543" s="10"/>
      <c r="M543" s="13"/>
    </row>
    <row r="544" spans="1:13" x14ac:dyDescent="0.25">
      <c r="A544">
        <v>1920</v>
      </c>
      <c r="B544" t="s">
        <v>7</v>
      </c>
      <c r="C544">
        <v>20.85</v>
      </c>
      <c r="D544" t="s">
        <v>24</v>
      </c>
      <c r="L544" s="10"/>
      <c r="M544" s="13"/>
    </row>
    <row r="545" spans="1:13" x14ac:dyDescent="0.25">
      <c r="A545">
        <v>1921</v>
      </c>
      <c r="B545" t="s">
        <v>7</v>
      </c>
      <c r="C545">
        <v>17.933333333333302</v>
      </c>
      <c r="D545" t="s">
        <v>24</v>
      </c>
      <c r="L545" s="10"/>
      <c r="M545" s="13"/>
    </row>
    <row r="546" spans="1:13" x14ac:dyDescent="0.25">
      <c r="A546">
        <v>1922</v>
      </c>
      <c r="B546" t="s">
        <v>7</v>
      </c>
      <c r="C546">
        <v>16.975000000000001</v>
      </c>
      <c r="D546" t="s">
        <v>24</v>
      </c>
      <c r="L546" s="10"/>
      <c r="M546" s="13"/>
    </row>
    <row r="547" spans="1:13" x14ac:dyDescent="0.25">
      <c r="A547">
        <v>1923</v>
      </c>
      <c r="B547" t="s">
        <v>7</v>
      </c>
      <c r="C547">
        <v>17.399999999999999</v>
      </c>
      <c r="D547" t="s">
        <v>24</v>
      </c>
      <c r="L547" s="10"/>
      <c r="M547" s="13"/>
    </row>
    <row r="548" spans="1:13" x14ac:dyDescent="0.25">
      <c r="A548">
        <v>1924</v>
      </c>
      <c r="B548" t="s">
        <v>7</v>
      </c>
      <c r="C548">
        <v>17.399999999999999</v>
      </c>
      <c r="D548" t="s">
        <v>24</v>
      </c>
      <c r="L548" s="10"/>
      <c r="M548" s="13"/>
    </row>
    <row r="549" spans="1:13" x14ac:dyDescent="0.25">
      <c r="A549">
        <v>1925</v>
      </c>
      <c r="B549" t="s">
        <v>7</v>
      </c>
      <c r="C549">
        <v>18</v>
      </c>
      <c r="D549" t="s">
        <v>24</v>
      </c>
      <c r="L549" s="10"/>
      <c r="M549" s="13"/>
    </row>
    <row r="550" spans="1:13" x14ac:dyDescent="0.25">
      <c r="A550">
        <v>1926</v>
      </c>
      <c r="B550" t="s">
        <v>7</v>
      </c>
      <c r="C550">
        <v>18.149999999999999</v>
      </c>
      <c r="D550" t="s">
        <v>24</v>
      </c>
      <c r="L550" s="10"/>
      <c r="M550" s="13"/>
    </row>
    <row r="551" spans="1:13" x14ac:dyDescent="0.25">
      <c r="A551">
        <v>1927</v>
      </c>
      <c r="B551" t="s">
        <v>7</v>
      </c>
      <c r="C551">
        <v>18</v>
      </c>
      <c r="D551" t="s">
        <v>24</v>
      </c>
      <c r="L551" s="10"/>
      <c r="M551" s="13"/>
    </row>
    <row r="552" spans="1:13" x14ac:dyDescent="0.25">
      <c r="A552">
        <v>1928</v>
      </c>
      <c r="B552" t="s">
        <v>7</v>
      </c>
      <c r="C552">
        <v>17.649999999999999</v>
      </c>
      <c r="D552" t="s">
        <v>24</v>
      </c>
      <c r="L552" s="10"/>
      <c r="M552" s="13"/>
    </row>
    <row r="553" spans="1:13" x14ac:dyDescent="0.25">
      <c r="A553">
        <v>1929</v>
      </c>
      <c r="B553" t="s">
        <v>7</v>
      </c>
      <c r="C553">
        <v>17.649999999999999</v>
      </c>
      <c r="D553" t="s">
        <v>24</v>
      </c>
      <c r="L553" s="10"/>
      <c r="M553" s="13"/>
    </row>
    <row r="554" spans="1:13" x14ac:dyDescent="0.25">
      <c r="A554">
        <v>1930</v>
      </c>
      <c r="B554" t="s">
        <v>7</v>
      </c>
      <c r="C554">
        <v>17.149999999999999</v>
      </c>
      <c r="D554" t="s">
        <v>24</v>
      </c>
      <c r="L554" s="10"/>
      <c r="M554" s="13"/>
    </row>
    <row r="555" spans="1:13" x14ac:dyDescent="0.25">
      <c r="A555">
        <v>1931</v>
      </c>
      <c r="B555" t="s">
        <v>7</v>
      </c>
      <c r="C555">
        <v>15.5</v>
      </c>
      <c r="D555" t="s">
        <v>24</v>
      </c>
      <c r="L555" s="10"/>
      <c r="M555" s="13"/>
    </row>
    <row r="556" spans="1:13" x14ac:dyDescent="0.25">
      <c r="A556">
        <v>1932</v>
      </c>
      <c r="B556" t="s">
        <v>7</v>
      </c>
      <c r="C556">
        <v>13.95</v>
      </c>
      <c r="D556" t="s">
        <v>24</v>
      </c>
      <c r="L556" s="10"/>
      <c r="M556" s="13"/>
    </row>
    <row r="557" spans="1:13" x14ac:dyDescent="0.25">
      <c r="A557">
        <v>1933</v>
      </c>
      <c r="B557" t="s">
        <v>7</v>
      </c>
      <c r="C557">
        <v>13.65</v>
      </c>
      <c r="D557" t="s">
        <v>24</v>
      </c>
      <c r="L557" s="10"/>
      <c r="M557" s="13"/>
    </row>
    <row r="558" spans="1:13" x14ac:dyDescent="0.25">
      <c r="A558">
        <v>1934</v>
      </c>
      <c r="B558" t="s">
        <v>7</v>
      </c>
      <c r="C558">
        <v>14.149999999999901</v>
      </c>
      <c r="D558" t="s">
        <v>24</v>
      </c>
      <c r="L558" s="10"/>
      <c r="M558" s="13"/>
    </row>
    <row r="559" spans="1:13" x14ac:dyDescent="0.25">
      <c r="A559">
        <v>1935</v>
      </c>
      <c r="B559" t="s">
        <v>7</v>
      </c>
      <c r="C559">
        <v>14.3333333333333</v>
      </c>
      <c r="D559" t="s">
        <v>24</v>
      </c>
      <c r="L559" s="10"/>
      <c r="M559" s="13"/>
    </row>
    <row r="560" spans="1:13" x14ac:dyDescent="0.25">
      <c r="A560">
        <v>1936</v>
      </c>
      <c r="B560" t="s">
        <v>7</v>
      </c>
      <c r="C560">
        <v>14.4</v>
      </c>
      <c r="D560" t="s">
        <v>24</v>
      </c>
      <c r="L560" s="10"/>
      <c r="M560" s="13"/>
    </row>
    <row r="561" spans="1:13" x14ac:dyDescent="0.25">
      <c r="A561">
        <v>1937</v>
      </c>
      <c r="B561" t="s">
        <v>7</v>
      </c>
      <c r="C561">
        <v>14.799999999999899</v>
      </c>
      <c r="D561" t="s">
        <v>24</v>
      </c>
      <c r="L561" s="10"/>
      <c r="M561" s="13"/>
    </row>
    <row r="562" spans="1:13" x14ac:dyDescent="0.25">
      <c r="A562">
        <v>1938</v>
      </c>
      <c r="B562" t="s">
        <v>7</v>
      </c>
      <c r="C562">
        <v>14.274999999999901</v>
      </c>
      <c r="D562" t="s">
        <v>24</v>
      </c>
      <c r="L562" s="10"/>
      <c r="M562" s="13"/>
    </row>
    <row r="563" spans="1:13" x14ac:dyDescent="0.25">
      <c r="A563">
        <v>1939</v>
      </c>
      <c r="B563" t="s">
        <v>7</v>
      </c>
      <c r="C563">
        <v>14.125</v>
      </c>
      <c r="D563" t="s">
        <v>24</v>
      </c>
      <c r="L563" s="10"/>
      <c r="M563" s="13"/>
    </row>
    <row r="564" spans="1:13" x14ac:dyDescent="0.25">
      <c r="A564">
        <v>1940</v>
      </c>
      <c r="B564" t="s">
        <v>7</v>
      </c>
      <c r="C564">
        <v>14.283333333333299</v>
      </c>
      <c r="D564" t="s">
        <v>24</v>
      </c>
      <c r="L564" s="10"/>
      <c r="M564" s="13"/>
    </row>
    <row r="565" spans="1:13" x14ac:dyDescent="0.25">
      <c r="A565">
        <v>1941</v>
      </c>
      <c r="B565" t="s">
        <v>7</v>
      </c>
      <c r="C565">
        <v>14.908333333333299</v>
      </c>
      <c r="D565" t="s">
        <v>24</v>
      </c>
      <c r="L565" s="10"/>
      <c r="M565" s="13"/>
    </row>
    <row r="566" spans="1:13" x14ac:dyDescent="0.25">
      <c r="A566">
        <v>1942</v>
      </c>
      <c r="B566" t="s">
        <v>7</v>
      </c>
      <c r="C566">
        <v>16.5</v>
      </c>
      <c r="D566" t="s">
        <v>24</v>
      </c>
      <c r="L566" s="10"/>
      <c r="M566" s="13"/>
    </row>
    <row r="567" spans="1:13" x14ac:dyDescent="0.25">
      <c r="A567">
        <v>1943</v>
      </c>
      <c r="B567" t="s">
        <v>7</v>
      </c>
      <c r="C567">
        <v>17.3666666666666</v>
      </c>
      <c r="D567" t="s">
        <v>24</v>
      </c>
      <c r="L567" s="10"/>
      <c r="M567" s="13"/>
    </row>
    <row r="568" spans="1:13" x14ac:dyDescent="0.25">
      <c r="A568">
        <v>1944</v>
      </c>
      <c r="B568" t="s">
        <v>7</v>
      </c>
      <c r="C568">
        <v>17.558333333333302</v>
      </c>
      <c r="D568" t="s">
        <v>24</v>
      </c>
      <c r="L568" s="10"/>
      <c r="M568" s="13"/>
    </row>
    <row r="569" spans="1:13" x14ac:dyDescent="0.25">
      <c r="A569">
        <v>1945</v>
      </c>
      <c r="B569" t="s">
        <v>7</v>
      </c>
      <c r="C569">
        <v>17.9166666666666</v>
      </c>
      <c r="D569" t="s">
        <v>24</v>
      </c>
      <c r="L569" s="10"/>
      <c r="M569" s="13"/>
    </row>
    <row r="570" spans="1:13" x14ac:dyDescent="0.25">
      <c r="A570">
        <v>1946</v>
      </c>
      <c r="B570" t="s">
        <v>7</v>
      </c>
      <c r="C570">
        <v>19.383333333333301</v>
      </c>
      <c r="D570" t="s">
        <v>24</v>
      </c>
      <c r="L570" s="10"/>
      <c r="M570" s="13"/>
    </row>
    <row r="571" spans="1:13" x14ac:dyDescent="0.25">
      <c r="A571">
        <v>1947</v>
      </c>
      <c r="B571" t="s">
        <v>7</v>
      </c>
      <c r="C571">
        <v>22.066666666666599</v>
      </c>
      <c r="D571" t="s">
        <v>24</v>
      </c>
      <c r="L571" s="10"/>
      <c r="M571" s="13"/>
    </row>
    <row r="572" spans="1:13" x14ac:dyDescent="0.25">
      <c r="A572">
        <v>1948</v>
      </c>
      <c r="B572" t="s">
        <v>7</v>
      </c>
      <c r="C572">
        <v>23.883333333333301</v>
      </c>
      <c r="D572" t="s">
        <v>24</v>
      </c>
      <c r="L572" s="10"/>
      <c r="M572" s="13"/>
    </row>
    <row r="573" spans="1:13" x14ac:dyDescent="0.25">
      <c r="A573">
        <v>1949</v>
      </c>
      <c r="B573" t="s">
        <v>7</v>
      </c>
      <c r="C573">
        <v>23.591666666666601</v>
      </c>
      <c r="D573" t="s">
        <v>24</v>
      </c>
      <c r="L573" s="10"/>
      <c r="M573" s="13"/>
    </row>
    <row r="574" spans="1:13" x14ac:dyDescent="0.25">
      <c r="A574">
        <v>1950</v>
      </c>
      <c r="B574" t="s">
        <v>7</v>
      </c>
      <c r="C574">
        <v>23.9</v>
      </c>
      <c r="D574" t="s">
        <v>24</v>
      </c>
      <c r="L574" s="10"/>
      <c r="M574" s="13"/>
    </row>
    <row r="575" spans="1:13" x14ac:dyDescent="0.25">
      <c r="A575">
        <v>1951</v>
      </c>
      <c r="B575" t="s">
        <v>7</v>
      </c>
      <c r="C575">
        <v>25.5</v>
      </c>
      <c r="D575" t="s">
        <v>24</v>
      </c>
      <c r="L575" s="10"/>
      <c r="M575" s="13"/>
    </row>
    <row r="576" spans="1:13" x14ac:dyDescent="0.25">
      <c r="A576">
        <v>1952</v>
      </c>
      <c r="B576" t="s">
        <v>7</v>
      </c>
      <c r="C576">
        <v>26.058333333333302</v>
      </c>
      <c r="D576" t="s">
        <v>24</v>
      </c>
      <c r="L576" s="10"/>
      <c r="M576" s="13"/>
    </row>
    <row r="577" spans="1:13" x14ac:dyDescent="0.25">
      <c r="A577">
        <v>1953</v>
      </c>
      <c r="B577" t="s">
        <v>7</v>
      </c>
      <c r="C577">
        <v>26.125</v>
      </c>
      <c r="D577" t="s">
        <v>24</v>
      </c>
      <c r="L577" s="10"/>
      <c r="M577" s="13"/>
    </row>
    <row r="578" spans="1:13" x14ac:dyDescent="0.25">
      <c r="A578">
        <v>1954</v>
      </c>
      <c r="B578" t="s">
        <v>7</v>
      </c>
      <c r="C578">
        <v>26.225000000000001</v>
      </c>
      <c r="D578" t="s">
        <v>24</v>
      </c>
      <c r="L578" s="10"/>
      <c r="M578" s="13"/>
    </row>
    <row r="579" spans="1:13" x14ac:dyDescent="0.25">
      <c r="A579">
        <v>1955</v>
      </c>
      <c r="B579" t="s">
        <v>7</v>
      </c>
      <c r="C579">
        <v>26.35</v>
      </c>
      <c r="D579" t="s">
        <v>24</v>
      </c>
      <c r="L579" s="10"/>
      <c r="M579" s="13"/>
    </row>
    <row r="580" spans="1:13" x14ac:dyDescent="0.25">
      <c r="A580">
        <v>1956</v>
      </c>
      <c r="B580" t="s">
        <v>7</v>
      </c>
      <c r="C580">
        <v>27.074999999999999</v>
      </c>
      <c r="D580" t="s">
        <v>24</v>
      </c>
      <c r="L580" s="10"/>
      <c r="M580" s="13"/>
    </row>
    <row r="581" spans="1:13" x14ac:dyDescent="0.25">
      <c r="A581">
        <v>1957</v>
      </c>
      <c r="B581" t="s">
        <v>7</v>
      </c>
      <c r="C581">
        <v>28.024999999999999</v>
      </c>
      <c r="D581" t="s">
        <v>24</v>
      </c>
      <c r="L581" s="10"/>
      <c r="M581" s="13"/>
    </row>
    <row r="582" spans="1:13" x14ac:dyDescent="0.25">
      <c r="A582">
        <v>1958</v>
      </c>
      <c r="B582" t="s">
        <v>7</v>
      </c>
      <c r="C582">
        <v>28.924999999999901</v>
      </c>
      <c r="D582" t="s">
        <v>24</v>
      </c>
      <c r="L582" s="10"/>
      <c r="M582" s="13"/>
    </row>
    <row r="583" spans="1:13" x14ac:dyDescent="0.25">
      <c r="A583">
        <v>1959</v>
      </c>
      <c r="B583" t="s">
        <v>7</v>
      </c>
      <c r="C583">
        <v>29.15</v>
      </c>
      <c r="D583" t="s">
        <v>24</v>
      </c>
      <c r="L583" s="10"/>
      <c r="M583" s="13"/>
    </row>
    <row r="584" spans="1:13" x14ac:dyDescent="0.25">
      <c r="A584">
        <v>1960</v>
      </c>
      <c r="B584" t="s">
        <v>7</v>
      </c>
      <c r="C584">
        <v>29.7</v>
      </c>
      <c r="D584" t="s">
        <v>24</v>
      </c>
      <c r="L584" s="10"/>
      <c r="M584" s="13"/>
    </row>
    <row r="585" spans="1:13" x14ac:dyDescent="0.25">
      <c r="A585">
        <v>1961</v>
      </c>
      <c r="B585" t="s">
        <v>7</v>
      </c>
      <c r="C585">
        <v>30.15</v>
      </c>
      <c r="D585" t="s">
        <v>24</v>
      </c>
      <c r="L585" s="10"/>
      <c r="M585" s="13"/>
    </row>
    <row r="586" spans="1:13" x14ac:dyDescent="0.25">
      <c r="A586">
        <v>1962</v>
      </c>
      <c r="B586" t="s">
        <v>7</v>
      </c>
      <c r="C586">
        <v>30.8</v>
      </c>
      <c r="D586" t="s">
        <v>24</v>
      </c>
      <c r="L586" s="10"/>
      <c r="M586" s="13"/>
    </row>
    <row r="587" spans="1:13" x14ac:dyDescent="0.25">
      <c r="A587">
        <v>1963</v>
      </c>
      <c r="B587" t="s">
        <v>7</v>
      </c>
      <c r="C587">
        <v>31.425000000000001</v>
      </c>
      <c r="D587" t="s">
        <v>24</v>
      </c>
      <c r="L587" s="10"/>
      <c r="M587" s="13"/>
    </row>
    <row r="588" spans="1:13" x14ac:dyDescent="0.25">
      <c r="A588">
        <v>1964</v>
      </c>
      <c r="B588" t="s">
        <v>7</v>
      </c>
      <c r="C588">
        <v>31.85</v>
      </c>
      <c r="D588" t="s">
        <v>24</v>
      </c>
      <c r="L588" s="10"/>
      <c r="M588" s="13"/>
    </row>
    <row r="589" spans="1:13" x14ac:dyDescent="0.25">
      <c r="A589">
        <v>1965</v>
      </c>
      <c r="B589" t="s">
        <v>7</v>
      </c>
      <c r="C589">
        <v>32.450000000000003</v>
      </c>
      <c r="D589" t="s">
        <v>24</v>
      </c>
      <c r="L589" s="10"/>
      <c r="M589" s="13"/>
    </row>
    <row r="590" spans="1:13" x14ac:dyDescent="0.25">
      <c r="A590">
        <v>1966</v>
      </c>
      <c r="B590" t="s">
        <v>7</v>
      </c>
      <c r="C590">
        <v>33.450000000000003</v>
      </c>
      <c r="D590" t="s">
        <v>24</v>
      </c>
      <c r="L590" s="10"/>
      <c r="M590" s="13"/>
    </row>
    <row r="591" spans="1:13" x14ac:dyDescent="0.25">
      <c r="A591">
        <v>1967</v>
      </c>
      <c r="B591" t="s">
        <v>7</v>
      </c>
      <c r="C591">
        <v>34.324999999999903</v>
      </c>
      <c r="D591" t="s">
        <v>24</v>
      </c>
      <c r="L591" s="10"/>
      <c r="M591" s="13"/>
    </row>
    <row r="592" spans="1:13" x14ac:dyDescent="0.25">
      <c r="A592">
        <v>1968</v>
      </c>
      <c r="B592" t="s">
        <v>7</v>
      </c>
      <c r="C592">
        <v>35.674999999999997</v>
      </c>
      <c r="D592" t="s">
        <v>24</v>
      </c>
      <c r="L592" s="10"/>
      <c r="M592" s="13"/>
    </row>
    <row r="593" spans="1:13" x14ac:dyDescent="0.25">
      <c r="A593">
        <v>1969</v>
      </c>
      <c r="B593" t="s">
        <v>7</v>
      </c>
      <c r="C593">
        <v>37.65</v>
      </c>
      <c r="D593" t="s">
        <v>24</v>
      </c>
      <c r="L593" s="10"/>
      <c r="M593" s="13"/>
    </row>
    <row r="594" spans="1:13" x14ac:dyDescent="0.25">
      <c r="A594">
        <v>1970</v>
      </c>
      <c r="B594" t="s">
        <v>7</v>
      </c>
      <c r="C594">
        <v>39.949999999999903</v>
      </c>
      <c r="D594" t="s">
        <v>24</v>
      </c>
      <c r="L594" s="10"/>
      <c r="M594" s="13"/>
    </row>
    <row r="595" spans="1:13" x14ac:dyDescent="0.25">
      <c r="A595">
        <v>1971</v>
      </c>
      <c r="B595" t="s">
        <v>7</v>
      </c>
      <c r="C595">
        <v>42.075000000000003</v>
      </c>
      <c r="D595" t="s">
        <v>24</v>
      </c>
      <c r="L595" s="10"/>
      <c r="M595" s="13"/>
    </row>
    <row r="596" spans="1:13" x14ac:dyDescent="0.25">
      <c r="A596">
        <v>1972</v>
      </c>
      <c r="B596" t="s">
        <v>7</v>
      </c>
      <c r="C596">
        <v>43.575000000000003</v>
      </c>
      <c r="D596" t="s">
        <v>24</v>
      </c>
      <c r="L596" s="10"/>
      <c r="M596" s="13"/>
    </row>
    <row r="597" spans="1:13" x14ac:dyDescent="0.25">
      <c r="A597">
        <v>1973</v>
      </c>
      <c r="B597" t="s">
        <v>7</v>
      </c>
      <c r="C597">
        <v>46</v>
      </c>
      <c r="D597" t="s">
        <v>24</v>
      </c>
      <c r="L597" s="10"/>
      <c r="M597" s="13"/>
    </row>
    <row r="598" spans="1:13" x14ac:dyDescent="0.25">
      <c r="A598">
        <v>1974</v>
      </c>
      <c r="B598" t="s">
        <v>7</v>
      </c>
      <c r="C598">
        <v>50.75</v>
      </c>
      <c r="D598" t="s">
        <v>24</v>
      </c>
      <c r="L598" s="10"/>
      <c r="M598" s="13"/>
    </row>
    <row r="599" spans="1:13" x14ac:dyDescent="0.25">
      <c r="A599">
        <v>1975</v>
      </c>
      <c r="B599" t="s">
        <v>7</v>
      </c>
      <c r="C599">
        <v>55.325000000000003</v>
      </c>
      <c r="D599" t="s">
        <v>24</v>
      </c>
      <c r="L599" s="10"/>
      <c r="M599" s="13"/>
    </row>
    <row r="600" spans="1:13" x14ac:dyDescent="0.25">
      <c r="A600">
        <v>1976</v>
      </c>
      <c r="B600" t="s">
        <v>7</v>
      </c>
      <c r="C600">
        <v>59.824999999999903</v>
      </c>
      <c r="D600" t="s">
        <v>24</v>
      </c>
      <c r="L600" s="10"/>
      <c r="M600" s="13"/>
    </row>
    <row r="601" spans="1:13" x14ac:dyDescent="0.25">
      <c r="A601">
        <v>1977</v>
      </c>
      <c r="B601" t="s">
        <v>7</v>
      </c>
      <c r="C601">
        <v>62.875</v>
      </c>
      <c r="D601" t="s">
        <v>24</v>
      </c>
      <c r="L601" s="10"/>
      <c r="M601" s="13"/>
    </row>
    <row r="602" spans="1:13" x14ac:dyDescent="0.25">
      <c r="A602">
        <v>1978</v>
      </c>
      <c r="B602" t="s">
        <v>7</v>
      </c>
      <c r="C602">
        <v>66.233333333333306</v>
      </c>
      <c r="D602" t="s">
        <v>24</v>
      </c>
      <c r="L602" s="10"/>
      <c r="M602" s="13"/>
    </row>
    <row r="603" spans="1:13" x14ac:dyDescent="0.25">
      <c r="A603">
        <v>1979</v>
      </c>
      <c r="B603" t="s">
        <v>7</v>
      </c>
      <c r="C603">
        <v>72.899999999999906</v>
      </c>
      <c r="D603" t="s">
        <v>24</v>
      </c>
      <c r="L603" s="10"/>
      <c r="M603" s="13"/>
    </row>
    <row r="604" spans="1:13" x14ac:dyDescent="0.25">
      <c r="A604">
        <v>1980</v>
      </c>
      <c r="B604" t="s">
        <v>7</v>
      </c>
      <c r="C604">
        <v>82.15</v>
      </c>
      <c r="D604" t="s">
        <v>24</v>
      </c>
      <c r="L604" s="10"/>
      <c r="M604" s="13"/>
    </row>
    <row r="605" spans="1:13" x14ac:dyDescent="0.25">
      <c r="A605">
        <v>1981</v>
      </c>
      <c r="B605" t="s">
        <v>7</v>
      </c>
      <c r="C605">
        <v>91.483333333333306</v>
      </c>
      <c r="D605" t="s">
        <v>24</v>
      </c>
      <c r="L605" s="10"/>
      <c r="M605" s="13"/>
    </row>
    <row r="606" spans="1:13" x14ac:dyDescent="0.25">
      <c r="A606">
        <v>1982</v>
      </c>
      <c r="B606" t="s">
        <v>7</v>
      </c>
      <c r="C606">
        <v>95.399999999999906</v>
      </c>
      <c r="D606" t="s">
        <v>24</v>
      </c>
      <c r="L606" s="10"/>
      <c r="M606" s="13"/>
    </row>
    <row r="607" spans="1:13" x14ac:dyDescent="0.25">
      <c r="A607">
        <v>1983</v>
      </c>
      <c r="B607" t="s">
        <v>7</v>
      </c>
      <c r="C607">
        <v>99.616666666666603</v>
      </c>
      <c r="D607" t="s">
        <v>24</v>
      </c>
      <c r="L607" s="10"/>
      <c r="M607" s="13"/>
    </row>
    <row r="608" spans="1:13" x14ac:dyDescent="0.25">
      <c r="A608">
        <v>1984</v>
      </c>
      <c r="B608" t="s">
        <v>7</v>
      </c>
      <c r="C608">
        <v>104.516666666666</v>
      </c>
      <c r="D608" t="s">
        <v>24</v>
      </c>
      <c r="L608" s="10"/>
      <c r="M608" s="13"/>
    </row>
    <row r="609" spans="1:13" x14ac:dyDescent="0.25">
      <c r="A609">
        <v>1985</v>
      </c>
      <c r="B609" t="s">
        <v>7</v>
      </c>
      <c r="C609">
        <v>109.15</v>
      </c>
      <c r="D609" t="s">
        <v>24</v>
      </c>
      <c r="L609" s="10"/>
      <c r="M609" s="13"/>
    </row>
    <row r="610" spans="1:13" x14ac:dyDescent="0.25">
      <c r="A610">
        <v>1986</v>
      </c>
      <c r="B610" t="s">
        <v>7</v>
      </c>
      <c r="C610">
        <v>112.133333333333</v>
      </c>
      <c r="D610" t="s">
        <v>24</v>
      </c>
      <c r="L610" s="10"/>
      <c r="M610" s="13"/>
    </row>
    <row r="611" spans="1:13" x14ac:dyDescent="0.25">
      <c r="A611">
        <v>1987</v>
      </c>
      <c r="B611" t="s">
        <v>7</v>
      </c>
      <c r="C611">
        <v>116.916666666666</v>
      </c>
      <c r="D611" t="s">
        <v>24</v>
      </c>
      <c r="L611" s="10"/>
      <c r="M611" s="13"/>
    </row>
    <row r="612" spans="1:13" x14ac:dyDescent="0.25">
      <c r="A612">
        <v>1988</v>
      </c>
      <c r="B612" t="s">
        <v>7</v>
      </c>
      <c r="C612">
        <v>123.783333333333</v>
      </c>
      <c r="D612" t="s">
        <v>24</v>
      </c>
      <c r="L612" s="10"/>
      <c r="M612" s="13"/>
    </row>
    <row r="613" spans="1:13" x14ac:dyDescent="0.25">
      <c r="A613">
        <v>1989</v>
      </c>
      <c r="B613" t="s">
        <v>7</v>
      </c>
      <c r="C613">
        <v>131</v>
      </c>
      <c r="D613" t="s">
        <v>24</v>
      </c>
      <c r="L613" s="10"/>
      <c r="M613" s="13"/>
    </row>
    <row r="614" spans="1:13" x14ac:dyDescent="0.25">
      <c r="A614">
        <v>1990</v>
      </c>
      <c r="B614" t="s">
        <v>7</v>
      </c>
      <c r="C614">
        <v>138.583333333333</v>
      </c>
      <c r="D614" t="s">
        <v>24</v>
      </c>
      <c r="L614" s="10"/>
      <c r="M614" s="13"/>
    </row>
    <row r="615" spans="1:13" x14ac:dyDescent="0.25">
      <c r="A615">
        <v>1991</v>
      </c>
      <c r="B615" t="s">
        <v>7</v>
      </c>
      <c r="C615">
        <v>144.86666666666599</v>
      </c>
      <c r="D615" t="s">
        <v>24</v>
      </c>
      <c r="L615" s="10"/>
      <c r="M615" s="13"/>
    </row>
    <row r="616" spans="1:13" x14ac:dyDescent="0.25">
      <c r="A616">
        <v>1992</v>
      </c>
      <c r="B616" t="s">
        <v>7</v>
      </c>
      <c r="C616">
        <v>148.4</v>
      </c>
      <c r="D616" t="s">
        <v>24</v>
      </c>
      <c r="L616" s="10"/>
      <c r="M616" s="13"/>
    </row>
    <row r="617" spans="1:13" x14ac:dyDescent="0.25">
      <c r="A617">
        <v>1993</v>
      </c>
      <c r="B617" t="s">
        <v>7</v>
      </c>
      <c r="C617">
        <v>152.81666666666601</v>
      </c>
      <c r="D617" t="s">
        <v>24</v>
      </c>
      <c r="L617" s="10"/>
      <c r="M617" s="13"/>
    </row>
    <row r="618" spans="1:13" x14ac:dyDescent="0.25">
      <c r="A618">
        <v>1994</v>
      </c>
      <c r="B618" t="s">
        <v>7</v>
      </c>
      <c r="C618">
        <v>154.75</v>
      </c>
      <c r="D618" t="s">
        <v>24</v>
      </c>
      <c r="L618" s="10"/>
      <c r="M618" s="13"/>
    </row>
    <row r="619" spans="1:13" x14ac:dyDescent="0.25">
      <c r="A619">
        <v>1995</v>
      </c>
      <c r="B619" t="s">
        <v>7</v>
      </c>
      <c r="C619">
        <v>158.46666666666599</v>
      </c>
      <c r="D619" t="s">
        <v>24</v>
      </c>
      <c r="L619" s="10"/>
      <c r="M619" s="13"/>
    </row>
    <row r="620" spans="1:13" x14ac:dyDescent="0.25">
      <c r="A620">
        <v>1996</v>
      </c>
      <c r="B620" t="s">
        <v>7</v>
      </c>
      <c r="C620">
        <v>163.1</v>
      </c>
      <c r="D620" t="s">
        <v>24</v>
      </c>
      <c r="L620" s="10"/>
      <c r="M620" s="13"/>
    </row>
    <row r="621" spans="1:13" x14ac:dyDescent="0.25">
      <c r="A621">
        <v>1997</v>
      </c>
      <c r="B621" t="s">
        <v>7</v>
      </c>
      <c r="C621">
        <v>167.79999999999899</v>
      </c>
      <c r="D621" t="s">
        <v>24</v>
      </c>
      <c r="L621" s="10"/>
      <c r="M621" s="13"/>
    </row>
    <row r="622" spans="1:13" x14ac:dyDescent="0.25">
      <c r="A622">
        <v>1998</v>
      </c>
      <c r="B622" t="s">
        <v>7</v>
      </c>
      <c r="C622">
        <v>171.583333333333</v>
      </c>
      <c r="D622" t="s">
        <v>24</v>
      </c>
      <c r="L622" s="10"/>
      <c r="M622" s="13"/>
    </row>
    <row r="623" spans="1:13" x14ac:dyDescent="0.25">
      <c r="A623">
        <v>1999</v>
      </c>
      <c r="B623" t="s">
        <v>7</v>
      </c>
      <c r="C623">
        <v>175.73333333333301</v>
      </c>
      <c r="D623" t="s">
        <v>24</v>
      </c>
      <c r="L623" s="10"/>
      <c r="M623" s="13"/>
    </row>
    <row r="624" spans="1:13" x14ac:dyDescent="0.25">
      <c r="A624">
        <v>2000</v>
      </c>
      <c r="B624" t="s">
        <v>7</v>
      </c>
      <c r="C624">
        <v>183.266666666666</v>
      </c>
      <c r="D624" t="s">
        <v>24</v>
      </c>
      <c r="L624" s="10"/>
      <c r="M624" s="13"/>
    </row>
    <row r="625" spans="1:13" x14ac:dyDescent="0.25">
      <c r="A625">
        <v>2001</v>
      </c>
      <c r="B625" t="s">
        <v>7</v>
      </c>
      <c r="C625">
        <v>191.38333333333301</v>
      </c>
      <c r="D625" t="s">
        <v>24</v>
      </c>
      <c r="L625" s="10"/>
      <c r="M625" s="13"/>
    </row>
    <row r="626" spans="1:13" x14ac:dyDescent="0.25">
      <c r="A626">
        <v>2002</v>
      </c>
      <c r="B626" t="s">
        <v>7</v>
      </c>
      <c r="C626">
        <v>196.266666666666</v>
      </c>
      <c r="D626" t="s">
        <v>24</v>
      </c>
      <c r="L626" s="10"/>
      <c r="M626" s="13"/>
    </row>
    <row r="627" spans="1:13" x14ac:dyDescent="0.25">
      <c r="A627">
        <v>2003</v>
      </c>
      <c r="B627" t="s">
        <v>7</v>
      </c>
      <c r="C627">
        <v>203.53333333333299</v>
      </c>
      <c r="D627" t="s">
        <v>24</v>
      </c>
      <c r="L627" s="10"/>
      <c r="M627" s="13"/>
    </row>
    <row r="628" spans="1:13" x14ac:dyDescent="0.25">
      <c r="A628">
        <v>2004</v>
      </c>
      <c r="B628" t="s">
        <v>7</v>
      </c>
      <c r="C628">
        <v>209.36666666666599</v>
      </c>
      <c r="D628" t="s">
        <v>24</v>
      </c>
      <c r="L628" s="10"/>
      <c r="M628" s="13"/>
    </row>
    <row r="629" spans="1:13" x14ac:dyDescent="0.25">
      <c r="A629">
        <v>2005</v>
      </c>
      <c r="B629" t="s">
        <v>7</v>
      </c>
      <c r="C629">
        <v>216</v>
      </c>
      <c r="D629" t="s">
        <v>24</v>
      </c>
      <c r="L629" s="10"/>
      <c r="M629" s="13"/>
    </row>
    <row r="630" spans="1:13" x14ac:dyDescent="0.25">
      <c r="A630">
        <v>2006</v>
      </c>
      <c r="B630" t="s">
        <v>7</v>
      </c>
      <c r="C630">
        <v>222.9</v>
      </c>
      <c r="D630" t="s">
        <v>24</v>
      </c>
      <c r="L630" s="10"/>
      <c r="M630" s="13"/>
    </row>
    <row r="631" spans="1:13" x14ac:dyDescent="0.25">
      <c r="A631">
        <v>2007</v>
      </c>
      <c r="B631" t="s">
        <v>7</v>
      </c>
      <c r="C631">
        <v>227.09566666666601</v>
      </c>
      <c r="D631" t="s">
        <v>24</v>
      </c>
      <c r="L631" s="10"/>
      <c r="M631" s="13"/>
    </row>
    <row r="632" spans="1:13" x14ac:dyDescent="0.25">
      <c r="A632">
        <v>2008</v>
      </c>
      <c r="B632" t="s">
        <v>7</v>
      </c>
      <c r="C632">
        <v>235.42316666666599</v>
      </c>
      <c r="D632" t="s">
        <v>24</v>
      </c>
      <c r="L632" s="10"/>
      <c r="M632" s="13"/>
    </row>
    <row r="633" spans="1:13" x14ac:dyDescent="0.25">
      <c r="A633">
        <v>2009</v>
      </c>
      <c r="B633" t="s">
        <v>7</v>
      </c>
      <c r="C633">
        <v>233.509166666666</v>
      </c>
      <c r="D633" t="s">
        <v>24</v>
      </c>
      <c r="L633" s="10"/>
      <c r="M633" s="13"/>
    </row>
    <row r="634" spans="1:13" x14ac:dyDescent="0.25">
      <c r="A634">
        <v>2010</v>
      </c>
      <c r="B634" t="s">
        <v>7</v>
      </c>
      <c r="C634">
        <v>237.34066666666601</v>
      </c>
      <c r="D634" t="s">
        <v>24</v>
      </c>
      <c r="L634" s="10"/>
      <c r="M634" s="13"/>
    </row>
    <row r="635" spans="1:13" x14ac:dyDescent="0.25">
      <c r="A635">
        <v>2011</v>
      </c>
      <c r="B635" t="s">
        <v>7</v>
      </c>
      <c r="C635">
        <v>243.6285</v>
      </c>
      <c r="D635" t="s">
        <v>24</v>
      </c>
      <c r="L635" s="10"/>
      <c r="M635" s="13"/>
    </row>
    <row r="636" spans="1:13" x14ac:dyDescent="0.25">
      <c r="A636">
        <v>2012</v>
      </c>
      <c r="B636" t="s">
        <v>7</v>
      </c>
      <c r="C636">
        <v>247.56366666666599</v>
      </c>
      <c r="D636" t="s">
        <v>24</v>
      </c>
      <c r="L636" s="10"/>
      <c r="M636" s="13"/>
    </row>
    <row r="637" spans="1:13" x14ac:dyDescent="0.25">
      <c r="A637">
        <v>2013</v>
      </c>
      <c r="B637" t="s">
        <v>7</v>
      </c>
      <c r="C637">
        <v>251.007166666666</v>
      </c>
      <c r="D637" t="s">
        <v>24</v>
      </c>
      <c r="L637" s="10"/>
      <c r="M637" s="13"/>
    </row>
    <row r="638" spans="1:13" x14ac:dyDescent="0.25">
      <c r="A638">
        <v>2014</v>
      </c>
      <c r="B638" t="s">
        <v>7</v>
      </c>
      <c r="C638">
        <v>255.125</v>
      </c>
      <c r="D638" t="s">
        <v>24</v>
      </c>
      <c r="L638" s="10"/>
      <c r="M638" s="13"/>
    </row>
    <row r="639" spans="1:13" x14ac:dyDescent="0.25">
      <c r="A639">
        <v>2015</v>
      </c>
      <c r="B639" t="s">
        <v>7</v>
      </c>
      <c r="C639">
        <v>256.74283333333301</v>
      </c>
      <c r="D639" t="s">
        <v>24</v>
      </c>
      <c r="L639" s="10"/>
      <c r="M639" s="13"/>
    </row>
    <row r="640" spans="1:13" x14ac:dyDescent="0.25">
      <c r="A640">
        <v>2016</v>
      </c>
      <c r="B640" t="s">
        <v>7</v>
      </c>
      <c r="C640">
        <v>260.28199999999998</v>
      </c>
      <c r="D640" t="s">
        <v>24</v>
      </c>
      <c r="L640" s="10"/>
      <c r="M640" s="13"/>
    </row>
    <row r="641" spans="1:13" x14ac:dyDescent="0.25">
      <c r="A641">
        <v>2017</v>
      </c>
      <c r="B641" t="s">
        <v>7</v>
      </c>
      <c r="C641">
        <v>266.92099999999999</v>
      </c>
      <c r="D641" t="s">
        <v>24</v>
      </c>
      <c r="L641" s="10"/>
      <c r="M641" s="13"/>
    </row>
    <row r="642" spans="1:13" x14ac:dyDescent="0.25">
      <c r="A642">
        <v>2018</v>
      </c>
      <c r="B642" t="s">
        <v>7</v>
      </c>
      <c r="C642">
        <v>275.53083333333302</v>
      </c>
      <c r="D642" t="s">
        <v>24</v>
      </c>
      <c r="L642" s="10"/>
      <c r="M642" s="13"/>
    </row>
    <row r="643" spans="1:13" x14ac:dyDescent="0.25">
      <c r="A643">
        <v>2019</v>
      </c>
      <c r="B643" t="s">
        <v>7</v>
      </c>
      <c r="C643">
        <v>281.06299999999999</v>
      </c>
      <c r="D643" t="s">
        <v>24</v>
      </c>
      <c r="L643" s="10"/>
      <c r="M643" s="13"/>
    </row>
    <row r="644" spans="1:13" x14ac:dyDescent="0.25">
      <c r="A644">
        <v>2020</v>
      </c>
      <c r="B644" t="s">
        <v>7</v>
      </c>
      <c r="C644">
        <v>284.08883333333301</v>
      </c>
      <c r="D644" t="s">
        <v>24</v>
      </c>
      <c r="L644" s="10"/>
      <c r="M644" s="13"/>
    </row>
    <row r="645" spans="1:13" x14ac:dyDescent="0.25">
      <c r="A645">
        <v>2021</v>
      </c>
      <c r="B645" t="s">
        <v>7</v>
      </c>
      <c r="C645">
        <v>291.5034</v>
      </c>
      <c r="D645" t="s">
        <v>24</v>
      </c>
      <c r="L645" s="10"/>
      <c r="M645" s="13"/>
    </row>
    <row r="646" spans="1:13" x14ac:dyDescent="0.25">
      <c r="A646">
        <v>1915</v>
      </c>
      <c r="B646" t="s">
        <v>8</v>
      </c>
      <c r="C646">
        <v>10.199999999999999</v>
      </c>
      <c r="D646" t="s">
        <v>24</v>
      </c>
      <c r="L646" s="10"/>
      <c r="M646" s="13"/>
    </row>
    <row r="647" spans="1:13" x14ac:dyDescent="0.25">
      <c r="A647">
        <v>1916</v>
      </c>
      <c r="B647" t="s">
        <v>8</v>
      </c>
      <c r="C647">
        <v>11.6</v>
      </c>
      <c r="D647" t="s">
        <v>24</v>
      </c>
      <c r="L647" s="10"/>
      <c r="M647" s="13"/>
    </row>
    <row r="648" spans="1:13" x14ac:dyDescent="0.25">
      <c r="A648">
        <v>1917</v>
      </c>
      <c r="B648" t="s">
        <v>8</v>
      </c>
      <c r="C648">
        <v>13.5</v>
      </c>
      <c r="D648" t="s">
        <v>24</v>
      </c>
      <c r="L648" s="10"/>
      <c r="M648" s="13"/>
    </row>
    <row r="649" spans="1:13" x14ac:dyDescent="0.25">
      <c r="A649">
        <v>1918</v>
      </c>
      <c r="B649" t="s">
        <v>8</v>
      </c>
      <c r="C649">
        <v>16.3</v>
      </c>
      <c r="D649" t="s">
        <v>24</v>
      </c>
      <c r="L649" s="10"/>
      <c r="M649" s="13"/>
    </row>
    <row r="650" spans="1:13" x14ac:dyDescent="0.25">
      <c r="A650">
        <v>1919</v>
      </c>
      <c r="B650" t="s">
        <v>8</v>
      </c>
      <c r="C650">
        <v>17.75</v>
      </c>
      <c r="D650" t="s">
        <v>24</v>
      </c>
      <c r="L650" s="10"/>
      <c r="M650" s="13"/>
    </row>
    <row r="651" spans="1:13" x14ac:dyDescent="0.25">
      <c r="A651">
        <v>1920</v>
      </c>
      <c r="B651" t="s">
        <v>8</v>
      </c>
      <c r="C651">
        <v>19.850000000000001</v>
      </c>
      <c r="D651" t="s">
        <v>24</v>
      </c>
      <c r="L651" s="10"/>
      <c r="M651" s="13"/>
    </row>
    <row r="652" spans="1:13" x14ac:dyDescent="0.25">
      <c r="A652">
        <v>1921</v>
      </c>
      <c r="B652" t="s">
        <v>8</v>
      </c>
      <c r="C652">
        <v>17.733333333333299</v>
      </c>
      <c r="D652" t="s">
        <v>24</v>
      </c>
      <c r="L652" s="10"/>
      <c r="M652" s="13"/>
    </row>
    <row r="653" spans="1:13" x14ac:dyDescent="0.25">
      <c r="A653">
        <v>1922</v>
      </c>
      <c r="B653" t="s">
        <v>8</v>
      </c>
      <c r="C653">
        <v>17</v>
      </c>
      <c r="D653" t="s">
        <v>24</v>
      </c>
      <c r="L653" s="10"/>
      <c r="M653" s="13"/>
    </row>
    <row r="654" spans="1:13" x14ac:dyDescent="0.25">
      <c r="A654">
        <v>1923</v>
      </c>
      <c r="B654" t="s">
        <v>8</v>
      </c>
      <c r="C654">
        <v>17.475000000000001</v>
      </c>
      <c r="D654" t="s">
        <v>24</v>
      </c>
      <c r="L654" s="10"/>
      <c r="M654" s="13"/>
    </row>
    <row r="655" spans="1:13" x14ac:dyDescent="0.25">
      <c r="A655">
        <v>1924</v>
      </c>
      <c r="B655" t="s">
        <v>8</v>
      </c>
      <c r="C655">
        <v>17.75</v>
      </c>
      <c r="D655" t="s">
        <v>24</v>
      </c>
      <c r="L655" s="10"/>
      <c r="M655" s="13"/>
    </row>
    <row r="656" spans="1:13" x14ac:dyDescent="0.25">
      <c r="A656">
        <v>1925</v>
      </c>
      <c r="B656" t="s">
        <v>8</v>
      </c>
      <c r="C656">
        <v>18.399999999999999</v>
      </c>
      <c r="D656" t="s">
        <v>24</v>
      </c>
      <c r="L656" s="10"/>
      <c r="M656" s="13"/>
    </row>
    <row r="657" spans="1:13" x14ac:dyDescent="0.25">
      <c r="A657">
        <v>1926</v>
      </c>
      <c r="B657" t="s">
        <v>8</v>
      </c>
      <c r="C657">
        <v>18.3</v>
      </c>
      <c r="D657" t="s">
        <v>24</v>
      </c>
      <c r="L657" s="10"/>
      <c r="M657" s="13"/>
    </row>
    <row r="658" spans="1:13" x14ac:dyDescent="0.25">
      <c r="A658">
        <v>1927</v>
      </c>
      <c r="B658" t="s">
        <v>8</v>
      </c>
      <c r="C658">
        <v>18.05</v>
      </c>
      <c r="D658" t="s">
        <v>24</v>
      </c>
      <c r="L658" s="10"/>
      <c r="M658" s="13"/>
    </row>
    <row r="659" spans="1:13" x14ac:dyDescent="0.25">
      <c r="A659">
        <v>1928</v>
      </c>
      <c r="B659" t="s">
        <v>8</v>
      </c>
      <c r="C659">
        <v>17.649999999999999</v>
      </c>
      <c r="D659" t="s">
        <v>24</v>
      </c>
      <c r="L659" s="10"/>
      <c r="M659" s="13"/>
    </row>
    <row r="660" spans="1:13" x14ac:dyDescent="0.25">
      <c r="A660">
        <v>1929</v>
      </c>
      <c r="B660" t="s">
        <v>8</v>
      </c>
      <c r="C660">
        <v>17.649999999999999</v>
      </c>
      <c r="D660" t="s">
        <v>24</v>
      </c>
      <c r="L660" s="10"/>
      <c r="M660" s="13"/>
    </row>
    <row r="661" spans="1:13" x14ac:dyDescent="0.25">
      <c r="A661">
        <v>1930</v>
      </c>
      <c r="B661" t="s">
        <v>8</v>
      </c>
      <c r="C661">
        <v>17</v>
      </c>
      <c r="D661" t="s">
        <v>24</v>
      </c>
      <c r="L661" s="10"/>
      <c r="M661" s="13"/>
    </row>
    <row r="662" spans="1:13" x14ac:dyDescent="0.25">
      <c r="A662">
        <v>1931</v>
      </c>
      <c r="B662" t="s">
        <v>8</v>
      </c>
      <c r="C662">
        <v>15.25</v>
      </c>
      <c r="D662" t="s">
        <v>24</v>
      </c>
      <c r="L662" s="10"/>
      <c r="M662" s="13"/>
    </row>
    <row r="663" spans="1:13" x14ac:dyDescent="0.25">
      <c r="A663">
        <v>1932</v>
      </c>
      <c r="B663" t="s">
        <v>8</v>
      </c>
      <c r="C663">
        <v>13.25</v>
      </c>
      <c r="D663" t="s">
        <v>24</v>
      </c>
      <c r="L663" s="10"/>
      <c r="M663" s="13"/>
    </row>
    <row r="664" spans="1:13" x14ac:dyDescent="0.25">
      <c r="A664">
        <v>1933</v>
      </c>
      <c r="B664" t="s">
        <v>8</v>
      </c>
      <c r="C664">
        <v>12.55</v>
      </c>
      <c r="D664" t="s">
        <v>24</v>
      </c>
      <c r="L664" s="10"/>
      <c r="M664" s="13"/>
    </row>
    <row r="665" spans="1:13" x14ac:dyDescent="0.25">
      <c r="A665">
        <v>1934</v>
      </c>
      <c r="B665" t="s">
        <v>8</v>
      </c>
      <c r="C665">
        <v>12.75</v>
      </c>
      <c r="D665" t="s">
        <v>24</v>
      </c>
      <c r="L665" s="10"/>
      <c r="M665" s="13"/>
    </row>
    <row r="666" spans="1:13" x14ac:dyDescent="0.25">
      <c r="A666">
        <v>1935</v>
      </c>
      <c r="B666" t="s">
        <v>8</v>
      </c>
      <c r="C666">
        <v>13.3666666666666</v>
      </c>
      <c r="D666" t="s">
        <v>24</v>
      </c>
      <c r="L666" s="10"/>
      <c r="M666" s="13"/>
    </row>
    <row r="667" spans="1:13" x14ac:dyDescent="0.25">
      <c r="A667">
        <v>1936</v>
      </c>
      <c r="B667" t="s">
        <v>8</v>
      </c>
      <c r="C667">
        <v>13.56</v>
      </c>
      <c r="D667" t="s">
        <v>24</v>
      </c>
      <c r="L667" s="10"/>
      <c r="M667" s="13"/>
    </row>
    <row r="668" spans="1:13" x14ac:dyDescent="0.25">
      <c r="A668">
        <v>1937</v>
      </c>
      <c r="B668" t="s">
        <v>8</v>
      </c>
      <c r="C668">
        <v>14.174999999999899</v>
      </c>
      <c r="D668" t="s">
        <v>24</v>
      </c>
      <c r="L668" s="10"/>
      <c r="M668" s="13"/>
    </row>
    <row r="669" spans="1:13" x14ac:dyDescent="0.25">
      <c r="A669">
        <v>1938</v>
      </c>
      <c r="B669" t="s">
        <v>8</v>
      </c>
      <c r="C669">
        <v>13.924999999999899</v>
      </c>
      <c r="D669" t="s">
        <v>24</v>
      </c>
      <c r="L669" s="10"/>
      <c r="M669" s="13"/>
    </row>
    <row r="670" spans="1:13" x14ac:dyDescent="0.25">
      <c r="A670">
        <v>1939</v>
      </c>
      <c r="B670" t="s">
        <v>8</v>
      </c>
      <c r="C670">
        <v>13.7</v>
      </c>
      <c r="D670" t="s">
        <v>24</v>
      </c>
      <c r="L670" s="10"/>
      <c r="M670" s="13"/>
    </row>
    <row r="671" spans="1:13" x14ac:dyDescent="0.25">
      <c r="A671">
        <v>1940</v>
      </c>
      <c r="B671" t="s">
        <v>8</v>
      </c>
      <c r="C671">
        <v>13.816666666666601</v>
      </c>
      <c r="D671" t="s">
        <v>24</v>
      </c>
      <c r="L671" s="10"/>
      <c r="M671" s="13"/>
    </row>
    <row r="672" spans="1:13" x14ac:dyDescent="0.25">
      <c r="A672">
        <v>1941</v>
      </c>
      <c r="B672" t="s">
        <v>8</v>
      </c>
      <c r="C672">
        <v>14.5166666666666</v>
      </c>
      <c r="D672" t="s">
        <v>24</v>
      </c>
      <c r="L672" s="10"/>
      <c r="M672" s="13"/>
    </row>
    <row r="673" spans="1:13" x14ac:dyDescent="0.25">
      <c r="A673">
        <v>1942</v>
      </c>
      <c r="B673" t="s">
        <v>8</v>
      </c>
      <c r="C673">
        <v>15.9583333333333</v>
      </c>
      <c r="D673" t="s">
        <v>24</v>
      </c>
      <c r="L673" s="10"/>
      <c r="M673" s="13"/>
    </row>
    <row r="674" spans="1:13" x14ac:dyDescent="0.25">
      <c r="A674">
        <v>1943</v>
      </c>
      <c r="B674" t="s">
        <v>8</v>
      </c>
      <c r="C674">
        <v>16.850000000000001</v>
      </c>
      <c r="D674" t="s">
        <v>24</v>
      </c>
      <c r="L674" s="10"/>
      <c r="M674" s="13"/>
    </row>
    <row r="675" spans="1:13" x14ac:dyDescent="0.25">
      <c r="A675">
        <v>1944</v>
      </c>
      <c r="B675" t="s">
        <v>8</v>
      </c>
      <c r="C675">
        <v>17.108333333333299</v>
      </c>
      <c r="D675" t="s">
        <v>24</v>
      </c>
      <c r="L675" s="10"/>
      <c r="M675" s="13"/>
    </row>
    <row r="676" spans="1:13" x14ac:dyDescent="0.25">
      <c r="A676">
        <v>1945</v>
      </c>
      <c r="B676" t="s">
        <v>8</v>
      </c>
      <c r="C676">
        <v>17.475000000000001</v>
      </c>
      <c r="D676" t="s">
        <v>24</v>
      </c>
      <c r="L676" s="10"/>
      <c r="M676" s="13"/>
    </row>
    <row r="677" spans="1:13" x14ac:dyDescent="0.25">
      <c r="A677">
        <v>1946</v>
      </c>
      <c r="B677" t="s">
        <v>8</v>
      </c>
      <c r="C677">
        <v>19.033333333333299</v>
      </c>
      <c r="D677" t="s">
        <v>24</v>
      </c>
      <c r="L677" s="10"/>
      <c r="M677" s="13"/>
    </row>
    <row r="678" spans="1:13" x14ac:dyDescent="0.25">
      <c r="A678">
        <v>1947</v>
      </c>
      <c r="B678" t="s">
        <v>8</v>
      </c>
      <c r="C678">
        <v>22.108333333333299</v>
      </c>
      <c r="D678" t="s">
        <v>24</v>
      </c>
      <c r="L678" s="10"/>
      <c r="M678" s="13"/>
    </row>
    <row r="679" spans="1:13" x14ac:dyDescent="0.25">
      <c r="A679">
        <v>1948</v>
      </c>
      <c r="B679" t="s">
        <v>8</v>
      </c>
      <c r="C679">
        <v>24.033333333333299</v>
      </c>
      <c r="D679" t="s">
        <v>24</v>
      </c>
      <c r="L679" s="10"/>
      <c r="M679" s="13"/>
    </row>
    <row r="680" spans="1:13" x14ac:dyDescent="0.25">
      <c r="A680">
        <v>1949</v>
      </c>
      <c r="B680" t="s">
        <v>8</v>
      </c>
      <c r="C680">
        <v>24.008333333333301</v>
      </c>
      <c r="D680" t="s">
        <v>24</v>
      </c>
      <c r="L680" s="10"/>
      <c r="M680" s="13"/>
    </row>
    <row r="681" spans="1:13" x14ac:dyDescent="0.25">
      <c r="A681">
        <v>1950</v>
      </c>
      <c r="B681" t="s">
        <v>8</v>
      </c>
      <c r="C681">
        <v>24.25</v>
      </c>
      <c r="D681" t="s">
        <v>24</v>
      </c>
      <c r="L681" s="10"/>
      <c r="M681" s="13"/>
    </row>
    <row r="682" spans="1:13" x14ac:dyDescent="0.25">
      <c r="A682">
        <v>1951</v>
      </c>
      <c r="B682" t="s">
        <v>8</v>
      </c>
      <c r="C682">
        <v>26.158333333333299</v>
      </c>
      <c r="D682" t="s">
        <v>24</v>
      </c>
      <c r="L682" s="10"/>
      <c r="M682" s="13"/>
    </row>
    <row r="683" spans="1:13" x14ac:dyDescent="0.25">
      <c r="A683">
        <v>1952</v>
      </c>
      <c r="B683" t="s">
        <v>8</v>
      </c>
      <c r="C683">
        <v>26.725000000000001</v>
      </c>
      <c r="D683" t="s">
        <v>24</v>
      </c>
      <c r="L683" s="10"/>
      <c r="M683" s="13"/>
    </row>
    <row r="684" spans="1:13" x14ac:dyDescent="0.25">
      <c r="A684">
        <v>1953</v>
      </c>
      <c r="B684" t="s">
        <v>8</v>
      </c>
      <c r="C684">
        <v>26.9583333333333</v>
      </c>
      <c r="D684" t="s">
        <v>24</v>
      </c>
      <c r="L684" s="10"/>
      <c r="M684" s="13"/>
    </row>
    <row r="685" spans="1:13" x14ac:dyDescent="0.25">
      <c r="A685">
        <v>1954</v>
      </c>
      <c r="B685" t="s">
        <v>8</v>
      </c>
      <c r="C685">
        <v>27.358333333333299</v>
      </c>
      <c r="D685" t="s">
        <v>24</v>
      </c>
      <c r="L685" s="10"/>
      <c r="M685" s="13"/>
    </row>
    <row r="686" spans="1:13" x14ac:dyDescent="0.25">
      <c r="A686">
        <v>1955</v>
      </c>
      <c r="B686" t="s">
        <v>8</v>
      </c>
      <c r="C686">
        <v>27.5416666666666</v>
      </c>
      <c r="D686" t="s">
        <v>24</v>
      </c>
      <c r="L686" s="10"/>
      <c r="M686" s="13"/>
    </row>
    <row r="687" spans="1:13" x14ac:dyDescent="0.25">
      <c r="A687">
        <v>1956</v>
      </c>
      <c r="B687" t="s">
        <v>8</v>
      </c>
      <c r="C687">
        <v>27.925000000000001</v>
      </c>
      <c r="D687" t="s">
        <v>24</v>
      </c>
      <c r="L687" s="10"/>
      <c r="M687" s="13"/>
    </row>
    <row r="688" spans="1:13" x14ac:dyDescent="0.25">
      <c r="A688">
        <v>1957</v>
      </c>
      <c r="B688" t="s">
        <v>8</v>
      </c>
      <c r="C688">
        <v>28.8333333333333</v>
      </c>
      <c r="D688" t="s">
        <v>24</v>
      </c>
      <c r="L688" s="10"/>
      <c r="M688" s="13"/>
    </row>
    <row r="689" spans="1:13" x14ac:dyDescent="0.25">
      <c r="A689">
        <v>1958</v>
      </c>
      <c r="B689" t="s">
        <v>8</v>
      </c>
      <c r="C689">
        <v>29.7083333333333</v>
      </c>
      <c r="D689" t="s">
        <v>24</v>
      </c>
      <c r="L689" s="10"/>
      <c r="M689" s="13"/>
    </row>
    <row r="690" spans="1:13" x14ac:dyDescent="0.25">
      <c r="A690">
        <v>1959</v>
      </c>
      <c r="B690" t="s">
        <v>8</v>
      </c>
      <c r="C690">
        <v>29.95</v>
      </c>
      <c r="D690" t="s">
        <v>24</v>
      </c>
      <c r="L690" s="10"/>
      <c r="M690" s="13"/>
    </row>
    <row r="691" spans="1:13" x14ac:dyDescent="0.25">
      <c r="A691">
        <v>1960</v>
      </c>
      <c r="B691" t="s">
        <v>8</v>
      </c>
      <c r="C691">
        <v>30.3666666666666</v>
      </c>
      <c r="D691" t="s">
        <v>24</v>
      </c>
      <c r="L691" s="10"/>
      <c r="M691" s="13"/>
    </row>
    <row r="692" spans="1:13" x14ac:dyDescent="0.25">
      <c r="A692">
        <v>1961</v>
      </c>
      <c r="B692" t="s">
        <v>8</v>
      </c>
      <c r="C692">
        <v>30.516666666666602</v>
      </c>
      <c r="D692" t="s">
        <v>24</v>
      </c>
      <c r="L692" s="10"/>
      <c r="M692" s="13"/>
    </row>
    <row r="693" spans="1:13" x14ac:dyDescent="0.25">
      <c r="A693">
        <v>1962</v>
      </c>
      <c r="B693" t="s">
        <v>8</v>
      </c>
      <c r="C693">
        <v>30.8333333333333</v>
      </c>
      <c r="D693" t="s">
        <v>24</v>
      </c>
      <c r="L693" s="10"/>
      <c r="M693" s="13"/>
    </row>
    <row r="694" spans="1:13" x14ac:dyDescent="0.25">
      <c r="A694">
        <v>1963</v>
      </c>
      <c r="B694" t="s">
        <v>8</v>
      </c>
      <c r="C694">
        <v>31.141666666666602</v>
      </c>
      <c r="D694" t="s">
        <v>24</v>
      </c>
      <c r="L694" s="10"/>
      <c r="M694" s="13"/>
    </row>
    <row r="695" spans="1:13" x14ac:dyDescent="0.25">
      <c r="A695">
        <v>1964</v>
      </c>
      <c r="B695" t="s">
        <v>8</v>
      </c>
      <c r="C695">
        <v>31.266666666666602</v>
      </c>
      <c r="D695" t="s">
        <v>24</v>
      </c>
      <c r="L695" s="10"/>
      <c r="M695" s="13"/>
    </row>
    <row r="696" spans="1:13" x14ac:dyDescent="0.25">
      <c r="A696">
        <v>1965</v>
      </c>
      <c r="B696" t="s">
        <v>8</v>
      </c>
      <c r="C696">
        <v>31.683333333333302</v>
      </c>
      <c r="D696" t="s">
        <v>24</v>
      </c>
      <c r="L696" s="10"/>
      <c r="M696" s="13"/>
    </row>
    <row r="697" spans="1:13" x14ac:dyDescent="0.25">
      <c r="A697">
        <v>1966</v>
      </c>
      <c r="B697" t="s">
        <v>8</v>
      </c>
      <c r="C697">
        <v>32.633333333333297</v>
      </c>
      <c r="D697" t="s">
        <v>24</v>
      </c>
      <c r="L697" s="10"/>
      <c r="M697" s="13"/>
    </row>
    <row r="698" spans="1:13" x14ac:dyDescent="0.25">
      <c r="A698">
        <v>1967</v>
      </c>
      <c r="B698" t="s">
        <v>8</v>
      </c>
      <c r="C698">
        <v>33.483333333333299</v>
      </c>
      <c r="D698" t="s">
        <v>24</v>
      </c>
      <c r="L698" s="10"/>
      <c r="M698" s="13"/>
    </row>
    <row r="699" spans="1:13" x14ac:dyDescent="0.25">
      <c r="A699">
        <v>1968</v>
      </c>
      <c r="B699" t="s">
        <v>8</v>
      </c>
      <c r="C699">
        <v>34.9</v>
      </c>
      <c r="D699" t="s">
        <v>24</v>
      </c>
      <c r="L699" s="10"/>
      <c r="M699" s="13"/>
    </row>
    <row r="700" spans="1:13" x14ac:dyDescent="0.25">
      <c r="A700">
        <v>1969</v>
      </c>
      <c r="B700" t="s">
        <v>8</v>
      </c>
      <c r="C700">
        <v>36.808333333333302</v>
      </c>
      <c r="D700" t="s">
        <v>24</v>
      </c>
      <c r="L700" s="10"/>
      <c r="M700" s="13"/>
    </row>
    <row r="701" spans="1:13" x14ac:dyDescent="0.25">
      <c r="A701">
        <v>1970</v>
      </c>
      <c r="B701" t="s">
        <v>8</v>
      </c>
      <c r="C701">
        <v>38.9166666666666</v>
      </c>
      <c r="D701" t="s">
        <v>24</v>
      </c>
      <c r="L701" s="10"/>
      <c r="M701" s="13"/>
    </row>
    <row r="702" spans="1:13" x14ac:dyDescent="0.25">
      <c r="A702">
        <v>1971</v>
      </c>
      <c r="B702" t="s">
        <v>8</v>
      </c>
      <c r="C702">
        <v>40.449999999999903</v>
      </c>
      <c r="D702" t="s">
        <v>24</v>
      </c>
      <c r="L702" s="10"/>
      <c r="M702" s="13"/>
    </row>
    <row r="703" spans="1:13" x14ac:dyDescent="0.25">
      <c r="A703">
        <v>1972</v>
      </c>
      <c r="B703" t="s">
        <v>8</v>
      </c>
      <c r="C703">
        <v>41.599999999999902</v>
      </c>
      <c r="D703" t="s">
        <v>24</v>
      </c>
      <c r="L703" s="10"/>
      <c r="M703" s="13"/>
    </row>
    <row r="704" spans="1:13" x14ac:dyDescent="0.25">
      <c r="A704">
        <v>1973</v>
      </c>
      <c r="B704" t="s">
        <v>8</v>
      </c>
      <c r="C704">
        <v>44.2083333333333</v>
      </c>
      <c r="D704" t="s">
        <v>24</v>
      </c>
      <c r="L704" s="10"/>
      <c r="M704" s="13"/>
    </row>
    <row r="705" spans="1:13" x14ac:dyDescent="0.25">
      <c r="A705">
        <v>1974</v>
      </c>
      <c r="B705" t="s">
        <v>8</v>
      </c>
      <c r="C705">
        <v>48.883333333333297</v>
      </c>
      <c r="D705" t="s">
        <v>24</v>
      </c>
      <c r="L705" s="10"/>
      <c r="M705" s="13"/>
    </row>
    <row r="706" spans="1:13" x14ac:dyDescent="0.25">
      <c r="A706">
        <v>1975</v>
      </c>
      <c r="B706" t="s">
        <v>8</v>
      </c>
      <c r="C706">
        <v>52.741666666666603</v>
      </c>
      <c r="D706" t="s">
        <v>24</v>
      </c>
      <c r="L706" s="10"/>
      <c r="M706" s="13"/>
    </row>
    <row r="707" spans="1:13" x14ac:dyDescent="0.25">
      <c r="A707">
        <v>1976</v>
      </c>
      <c r="B707" t="s">
        <v>8</v>
      </c>
      <c r="C707">
        <v>55.266666666666602</v>
      </c>
      <c r="D707" t="s">
        <v>24</v>
      </c>
      <c r="L707" s="10"/>
      <c r="M707" s="13"/>
    </row>
    <row r="708" spans="1:13" x14ac:dyDescent="0.25">
      <c r="A708">
        <v>1977</v>
      </c>
      <c r="B708" t="s">
        <v>8</v>
      </c>
      <c r="C708">
        <v>58.741666666666603</v>
      </c>
      <c r="D708" t="s">
        <v>24</v>
      </c>
      <c r="L708" s="10"/>
      <c r="M708" s="13"/>
    </row>
    <row r="709" spans="1:13" x14ac:dyDescent="0.25">
      <c r="A709">
        <v>1978</v>
      </c>
      <c r="B709" t="s">
        <v>8</v>
      </c>
      <c r="C709">
        <v>63.85</v>
      </c>
      <c r="D709" t="s">
        <v>24</v>
      </c>
      <c r="L709" s="10"/>
      <c r="M709" s="13"/>
    </row>
    <row r="710" spans="1:13" x14ac:dyDescent="0.25">
      <c r="A710">
        <v>1979</v>
      </c>
      <c r="B710" t="s">
        <v>8</v>
      </c>
      <c r="C710">
        <v>71.816666666666606</v>
      </c>
      <c r="D710" t="s">
        <v>24</v>
      </c>
      <c r="L710" s="10"/>
      <c r="M710" s="13"/>
    </row>
    <row r="711" spans="1:13" x14ac:dyDescent="0.25">
      <c r="A711">
        <v>1980</v>
      </c>
      <c r="B711" t="s">
        <v>8</v>
      </c>
      <c r="C711">
        <v>82.174999999999997</v>
      </c>
      <c r="D711" t="s">
        <v>24</v>
      </c>
      <c r="L711" s="10"/>
      <c r="M711" s="13"/>
    </row>
    <row r="712" spans="1:13" x14ac:dyDescent="0.25">
      <c r="A712">
        <v>1981</v>
      </c>
      <c r="B712" t="s">
        <v>8</v>
      </c>
      <c r="C712">
        <v>90.0416666666666</v>
      </c>
      <c r="D712" t="s">
        <v>24</v>
      </c>
      <c r="L712" s="10"/>
      <c r="M712" s="13"/>
    </row>
    <row r="713" spans="1:13" x14ac:dyDescent="0.25">
      <c r="A713">
        <v>1982</v>
      </c>
      <c r="B713" t="s">
        <v>8</v>
      </c>
      <c r="C713">
        <v>96.183333333333294</v>
      </c>
      <c r="D713" t="s">
        <v>24</v>
      </c>
      <c r="L713" s="10"/>
      <c r="M713" s="13"/>
    </row>
    <row r="714" spans="1:13" x14ac:dyDescent="0.25">
      <c r="A714">
        <v>1983</v>
      </c>
      <c r="B714" t="s">
        <v>8</v>
      </c>
      <c r="C714">
        <v>100.016666666666</v>
      </c>
      <c r="D714" t="s">
        <v>24</v>
      </c>
      <c r="L714" s="10"/>
      <c r="M714" s="13"/>
    </row>
    <row r="715" spans="1:13" x14ac:dyDescent="0.25">
      <c r="A715">
        <v>1984</v>
      </c>
      <c r="B715" t="s">
        <v>8</v>
      </c>
      <c r="C715">
        <v>103.791666666666</v>
      </c>
      <c r="D715" t="s">
        <v>24</v>
      </c>
      <c r="L715" s="10"/>
      <c r="M715" s="13"/>
    </row>
    <row r="716" spans="1:13" x14ac:dyDescent="0.25">
      <c r="A716">
        <v>1985</v>
      </c>
      <c r="B716" t="s">
        <v>8</v>
      </c>
      <c r="C716">
        <v>107.708333333333</v>
      </c>
      <c r="D716" t="s">
        <v>24</v>
      </c>
      <c r="L716" s="10"/>
      <c r="M716" s="13"/>
    </row>
    <row r="717" spans="1:13" x14ac:dyDescent="0.25">
      <c r="A717">
        <v>1986</v>
      </c>
      <c r="B717" t="s">
        <v>8</v>
      </c>
      <c r="C717">
        <v>109.958333333333</v>
      </c>
      <c r="D717" t="s">
        <v>24</v>
      </c>
      <c r="L717" s="10"/>
      <c r="M717" s="13"/>
    </row>
    <row r="718" spans="1:13" x14ac:dyDescent="0.25">
      <c r="A718">
        <v>1987</v>
      </c>
      <c r="B718" t="s">
        <v>8</v>
      </c>
      <c r="C718">
        <v>114.49166666666601</v>
      </c>
      <c r="D718" t="s">
        <v>24</v>
      </c>
      <c r="L718" s="10"/>
      <c r="M718" s="13"/>
    </row>
    <row r="719" spans="1:13" x14ac:dyDescent="0.25">
      <c r="A719">
        <v>1988</v>
      </c>
      <c r="B719" t="s">
        <v>8</v>
      </c>
      <c r="C719">
        <v>118.966666666666</v>
      </c>
      <c r="D719" t="s">
        <v>24</v>
      </c>
      <c r="L719" s="10"/>
      <c r="M719" s="13"/>
    </row>
    <row r="720" spans="1:13" x14ac:dyDescent="0.25">
      <c r="A720">
        <v>1989</v>
      </c>
      <c r="B720" t="s">
        <v>8</v>
      </c>
      <c r="C720">
        <v>124.98333333333299</v>
      </c>
      <c r="D720" t="s">
        <v>24</v>
      </c>
      <c r="L720" s="10"/>
      <c r="M720" s="13"/>
    </row>
    <row r="721" spans="1:13" x14ac:dyDescent="0.25">
      <c r="A721">
        <v>1990</v>
      </c>
      <c r="B721" t="s">
        <v>8</v>
      </c>
      <c r="C721">
        <v>131.69999999999999</v>
      </c>
      <c r="D721" t="s">
        <v>24</v>
      </c>
      <c r="L721" s="10"/>
      <c r="M721" s="13"/>
    </row>
    <row r="722" spans="1:13" x14ac:dyDescent="0.25">
      <c r="A722">
        <v>1991</v>
      </c>
      <c r="B722" t="s">
        <v>8</v>
      </c>
      <c r="C722">
        <v>137.041666666666</v>
      </c>
      <c r="D722" t="s">
        <v>24</v>
      </c>
      <c r="L722" s="10"/>
      <c r="M722" s="13"/>
    </row>
    <row r="723" spans="1:13" x14ac:dyDescent="0.25">
      <c r="A723">
        <v>1992</v>
      </c>
      <c r="B723" t="s">
        <v>8</v>
      </c>
      <c r="C723">
        <v>141.058333333333</v>
      </c>
      <c r="D723" t="s">
        <v>24</v>
      </c>
      <c r="L723" s="10"/>
      <c r="M723" s="13"/>
    </row>
    <row r="724" spans="1:13" x14ac:dyDescent="0.25">
      <c r="A724">
        <v>1993</v>
      </c>
      <c r="B724" t="s">
        <v>8</v>
      </c>
      <c r="C724">
        <v>145.40833333333299</v>
      </c>
      <c r="D724" t="s">
        <v>24</v>
      </c>
      <c r="L724" s="10"/>
      <c r="M724" s="13"/>
    </row>
    <row r="725" spans="1:13" x14ac:dyDescent="0.25">
      <c r="A725">
        <v>1994</v>
      </c>
      <c r="B725" t="s">
        <v>8</v>
      </c>
      <c r="C725">
        <v>148.59166666666599</v>
      </c>
      <c r="D725" t="s">
        <v>24</v>
      </c>
      <c r="L725" s="10"/>
      <c r="M725" s="13"/>
    </row>
    <row r="726" spans="1:13" x14ac:dyDescent="0.25">
      <c r="A726">
        <v>1995</v>
      </c>
      <c r="B726" t="s">
        <v>8</v>
      </c>
      <c r="C726">
        <v>153.31666666666601</v>
      </c>
      <c r="D726" t="s">
        <v>24</v>
      </c>
      <c r="L726" s="10"/>
      <c r="M726" s="13"/>
    </row>
    <row r="727" spans="1:13" x14ac:dyDescent="0.25">
      <c r="A727">
        <v>1996</v>
      </c>
      <c r="B727" t="s">
        <v>8</v>
      </c>
      <c r="C727">
        <v>157.416666666666</v>
      </c>
      <c r="D727" t="s">
        <v>24</v>
      </c>
      <c r="L727" s="10"/>
      <c r="M727" s="13"/>
    </row>
    <row r="728" spans="1:13" x14ac:dyDescent="0.25">
      <c r="A728">
        <v>1997</v>
      </c>
      <c r="B728" t="s">
        <v>8</v>
      </c>
      <c r="C728">
        <v>161.72499999999999</v>
      </c>
      <c r="D728" t="s">
        <v>24</v>
      </c>
      <c r="L728" s="10"/>
      <c r="M728" s="13"/>
    </row>
    <row r="729" spans="1:13" x14ac:dyDescent="0.25">
      <c r="A729">
        <v>1998</v>
      </c>
      <c r="B729" t="s">
        <v>8</v>
      </c>
      <c r="C729">
        <v>164.98333333333301</v>
      </c>
      <c r="D729" t="s">
        <v>24</v>
      </c>
      <c r="L729" s="10"/>
      <c r="M729" s="13"/>
    </row>
    <row r="730" spans="1:13" x14ac:dyDescent="0.25">
      <c r="A730">
        <v>1999</v>
      </c>
      <c r="B730" t="s">
        <v>8</v>
      </c>
      <c r="C730">
        <v>168.4</v>
      </c>
      <c r="D730" t="s">
        <v>24</v>
      </c>
      <c r="L730" s="10"/>
      <c r="M730" s="13"/>
    </row>
    <row r="731" spans="1:13" x14ac:dyDescent="0.25">
      <c r="A731">
        <v>2000</v>
      </c>
      <c r="B731" t="s">
        <v>8</v>
      </c>
      <c r="C731">
        <v>173.808333333333</v>
      </c>
      <c r="D731" t="s">
        <v>24</v>
      </c>
      <c r="L731" s="10"/>
      <c r="M731" s="13"/>
    </row>
    <row r="732" spans="1:13" x14ac:dyDescent="0.25">
      <c r="A732">
        <v>2001</v>
      </c>
      <c r="B732" t="s">
        <v>8</v>
      </c>
      <c r="C732">
        <v>178.333333333333</v>
      </c>
      <c r="D732" t="s">
        <v>24</v>
      </c>
      <c r="L732" s="10"/>
      <c r="M732" s="13"/>
    </row>
    <row r="733" spans="1:13" x14ac:dyDescent="0.25">
      <c r="A733">
        <v>2002</v>
      </c>
      <c r="B733" t="s">
        <v>8</v>
      </c>
      <c r="C733">
        <v>181.17500000000001</v>
      </c>
      <c r="D733" t="s">
        <v>24</v>
      </c>
      <c r="L733" s="10"/>
      <c r="M733" s="13"/>
    </row>
    <row r="734" spans="1:13" x14ac:dyDescent="0.25">
      <c r="A734">
        <v>2003</v>
      </c>
      <c r="B734" t="s">
        <v>8</v>
      </c>
      <c r="C734">
        <v>184.50833333333301</v>
      </c>
      <c r="D734" t="s">
        <v>24</v>
      </c>
      <c r="L734" s="10"/>
      <c r="M734" s="13"/>
    </row>
    <row r="735" spans="1:13" x14ac:dyDescent="0.25">
      <c r="A735">
        <v>2004</v>
      </c>
      <c r="B735" t="s">
        <v>8</v>
      </c>
      <c r="C735">
        <v>188.63333333333301</v>
      </c>
      <c r="D735" t="s">
        <v>24</v>
      </c>
      <c r="L735" s="10"/>
      <c r="M735" s="13"/>
    </row>
    <row r="736" spans="1:13" x14ac:dyDescent="0.25">
      <c r="A736">
        <v>2005</v>
      </c>
      <c r="B736" t="s">
        <v>8</v>
      </c>
      <c r="C736">
        <v>194.34166666666599</v>
      </c>
      <c r="D736" t="s">
        <v>24</v>
      </c>
      <c r="L736" s="10"/>
      <c r="M736" s="13"/>
    </row>
    <row r="737" spans="1:13" x14ac:dyDescent="0.25">
      <c r="A737">
        <v>2006</v>
      </c>
      <c r="B737" t="s">
        <v>8</v>
      </c>
      <c r="C737">
        <v>198.32499999999999</v>
      </c>
      <c r="D737" t="s">
        <v>24</v>
      </c>
      <c r="L737" s="10"/>
      <c r="M737" s="13"/>
    </row>
    <row r="738" spans="1:13" x14ac:dyDescent="0.25">
      <c r="A738">
        <v>2007</v>
      </c>
      <c r="B738" t="s">
        <v>8</v>
      </c>
      <c r="C738">
        <v>204.817583333333</v>
      </c>
      <c r="D738" t="s">
        <v>24</v>
      </c>
      <c r="L738" s="10"/>
      <c r="M738" s="13"/>
    </row>
    <row r="739" spans="1:13" x14ac:dyDescent="0.25">
      <c r="A739">
        <v>2008</v>
      </c>
      <c r="B739" t="s">
        <v>8</v>
      </c>
      <c r="C739">
        <v>212.53558333333299</v>
      </c>
      <c r="D739" t="s">
        <v>24</v>
      </c>
      <c r="L739" s="10"/>
      <c r="M739" s="13"/>
    </row>
    <row r="740" spans="1:13" x14ac:dyDescent="0.25">
      <c r="A740">
        <v>2009</v>
      </c>
      <c r="B740" t="s">
        <v>8</v>
      </c>
      <c r="C740">
        <v>209.99508333333301</v>
      </c>
      <c r="D740" t="s">
        <v>24</v>
      </c>
      <c r="L740" s="10"/>
      <c r="M740" s="13"/>
    </row>
    <row r="741" spans="1:13" x14ac:dyDescent="0.25">
      <c r="A741">
        <v>2010</v>
      </c>
      <c r="B741" t="s">
        <v>8</v>
      </c>
      <c r="C741">
        <v>212.87041666666599</v>
      </c>
      <c r="D741" t="s">
        <v>24</v>
      </c>
      <c r="L741" s="10"/>
      <c r="M741" s="13"/>
    </row>
    <row r="742" spans="1:13" x14ac:dyDescent="0.25">
      <c r="A742">
        <v>2011</v>
      </c>
      <c r="B742" t="s">
        <v>8</v>
      </c>
      <c r="C742">
        <v>218.68416666666599</v>
      </c>
      <c r="D742" t="s">
        <v>24</v>
      </c>
      <c r="L742" s="10"/>
      <c r="M742" s="13"/>
    </row>
    <row r="743" spans="1:13" x14ac:dyDescent="0.25">
      <c r="A743">
        <v>2012</v>
      </c>
      <c r="B743" t="s">
        <v>8</v>
      </c>
      <c r="C743">
        <v>222.00475</v>
      </c>
      <c r="D743" t="s">
        <v>24</v>
      </c>
      <c r="L743" s="10"/>
      <c r="M743" s="13"/>
    </row>
    <row r="744" spans="1:13" x14ac:dyDescent="0.25">
      <c r="A744">
        <v>2013</v>
      </c>
      <c r="B744" t="s">
        <v>8</v>
      </c>
      <c r="C744">
        <v>224.54516666666601</v>
      </c>
      <c r="D744" t="s">
        <v>24</v>
      </c>
      <c r="L744" s="10"/>
      <c r="M744" s="13"/>
    </row>
    <row r="745" spans="1:13" x14ac:dyDescent="0.25">
      <c r="A745">
        <v>2014</v>
      </c>
      <c r="B745" t="s">
        <v>8</v>
      </c>
      <c r="C745">
        <v>228.46775</v>
      </c>
      <c r="D745" t="s">
        <v>24</v>
      </c>
      <c r="L745" s="10"/>
      <c r="M745" s="13"/>
    </row>
    <row r="746" spans="1:13" x14ac:dyDescent="0.25">
      <c r="A746">
        <v>2015</v>
      </c>
      <c r="B746" t="s">
        <v>8</v>
      </c>
      <c r="C746">
        <v>227.792333333333</v>
      </c>
      <c r="D746" t="s">
        <v>24</v>
      </c>
      <c r="L746" s="10"/>
      <c r="M746" s="13"/>
    </row>
    <row r="747" spans="1:13" x14ac:dyDescent="0.25">
      <c r="A747">
        <v>2016</v>
      </c>
      <c r="B747" t="s">
        <v>8</v>
      </c>
      <c r="C747">
        <v>229.301749999999</v>
      </c>
      <c r="D747" t="s">
        <v>24</v>
      </c>
      <c r="L747" s="10"/>
      <c r="M747" s="13"/>
    </row>
    <row r="748" spans="1:13" x14ac:dyDescent="0.25">
      <c r="A748">
        <v>2017</v>
      </c>
      <c r="B748" t="s">
        <v>8</v>
      </c>
      <c r="C748">
        <v>233.61133333333299</v>
      </c>
      <c r="D748" t="s">
        <v>24</v>
      </c>
      <c r="L748" s="10"/>
      <c r="M748" s="13"/>
    </row>
    <row r="749" spans="1:13" x14ac:dyDescent="0.25">
      <c r="A749">
        <v>2018</v>
      </c>
      <c r="B749" t="s">
        <v>8</v>
      </c>
      <c r="C749">
        <v>237.70624999999899</v>
      </c>
      <c r="D749" t="s">
        <v>24</v>
      </c>
      <c r="L749" s="10"/>
      <c r="M749" s="13"/>
    </row>
    <row r="750" spans="1:13" x14ac:dyDescent="0.25">
      <c r="A750">
        <v>2019</v>
      </c>
      <c r="B750" t="s">
        <v>8</v>
      </c>
      <c r="C750">
        <v>241.18066666666601</v>
      </c>
      <c r="D750" t="s">
        <v>24</v>
      </c>
      <c r="L750" s="10"/>
      <c r="M750" s="13"/>
    </row>
    <row r="751" spans="1:13" x14ac:dyDescent="0.25">
      <c r="A751">
        <v>2020</v>
      </c>
      <c r="B751" t="s">
        <v>8</v>
      </c>
      <c r="C751">
        <v>243.87275</v>
      </c>
      <c r="D751" t="s">
        <v>24</v>
      </c>
      <c r="L751" s="10"/>
      <c r="M751" s="13"/>
    </row>
    <row r="752" spans="1:13" x14ac:dyDescent="0.25">
      <c r="A752">
        <v>2021</v>
      </c>
      <c r="B752" t="s">
        <v>8</v>
      </c>
      <c r="C752">
        <v>253.02869999999999</v>
      </c>
      <c r="D752" t="s">
        <v>24</v>
      </c>
      <c r="L752" s="10"/>
      <c r="M752" s="13"/>
    </row>
    <row r="753" spans="1:13" x14ac:dyDescent="0.25">
      <c r="A753">
        <v>1963</v>
      </c>
      <c r="B753" t="s">
        <v>9</v>
      </c>
      <c r="C753">
        <v>29.5</v>
      </c>
      <c r="D753" t="s">
        <v>24</v>
      </c>
      <c r="L753" s="10"/>
      <c r="M753" s="13"/>
    </row>
    <row r="754" spans="1:13" x14ac:dyDescent="0.25">
      <c r="A754">
        <v>1964</v>
      </c>
      <c r="B754" t="s">
        <v>9</v>
      </c>
      <c r="C754">
        <v>29.55</v>
      </c>
      <c r="D754" t="s">
        <v>24</v>
      </c>
      <c r="L754" s="10"/>
      <c r="M754" s="13"/>
    </row>
    <row r="755" spans="1:13" x14ac:dyDescent="0.25">
      <c r="A755">
        <v>1965</v>
      </c>
      <c r="B755" t="s">
        <v>9</v>
      </c>
      <c r="C755">
        <v>29.9</v>
      </c>
      <c r="D755" t="s">
        <v>24</v>
      </c>
      <c r="L755" s="10"/>
      <c r="M755" s="13"/>
    </row>
    <row r="756" spans="1:13" x14ac:dyDescent="0.25">
      <c r="A756">
        <v>1966</v>
      </c>
      <c r="B756" t="s">
        <v>9</v>
      </c>
      <c r="C756">
        <v>30.975000000000001</v>
      </c>
      <c r="D756" t="s">
        <v>24</v>
      </c>
      <c r="L756" s="10"/>
      <c r="M756" s="13"/>
    </row>
    <row r="757" spans="1:13" x14ac:dyDescent="0.25">
      <c r="A757">
        <v>1967</v>
      </c>
      <c r="B757" t="s">
        <v>9</v>
      </c>
      <c r="C757">
        <v>31.9</v>
      </c>
      <c r="D757" t="s">
        <v>24</v>
      </c>
      <c r="L757" s="10"/>
      <c r="M757" s="13"/>
    </row>
    <row r="758" spans="1:13" x14ac:dyDescent="0.25">
      <c r="A758">
        <v>1968</v>
      </c>
      <c r="B758" t="s">
        <v>9</v>
      </c>
      <c r="C758">
        <v>33.299999999999997</v>
      </c>
      <c r="D758" t="s">
        <v>24</v>
      </c>
      <c r="L758" s="10"/>
      <c r="M758" s="13"/>
    </row>
    <row r="759" spans="1:13" x14ac:dyDescent="0.25">
      <c r="A759">
        <v>1969</v>
      </c>
      <c r="B759" t="s">
        <v>9</v>
      </c>
      <c r="C759">
        <v>35.450000000000003</v>
      </c>
      <c r="D759" t="s">
        <v>24</v>
      </c>
      <c r="L759" s="10"/>
      <c r="M759" s="13"/>
    </row>
    <row r="760" spans="1:13" x14ac:dyDescent="0.25">
      <c r="A760">
        <v>1970</v>
      </c>
      <c r="B760" t="s">
        <v>9</v>
      </c>
      <c r="C760">
        <v>37.549999999999997</v>
      </c>
      <c r="D760" t="s">
        <v>24</v>
      </c>
      <c r="L760" s="10"/>
      <c r="M760" s="13"/>
    </row>
    <row r="761" spans="1:13" x14ac:dyDescent="0.25">
      <c r="A761">
        <v>1971</v>
      </c>
      <c r="B761" t="s">
        <v>9</v>
      </c>
      <c r="C761">
        <v>38.674999999999997</v>
      </c>
      <c r="D761" t="s">
        <v>24</v>
      </c>
      <c r="L761" s="10"/>
      <c r="M761" s="13"/>
    </row>
    <row r="762" spans="1:13" x14ac:dyDescent="0.25">
      <c r="A762">
        <v>1972</v>
      </c>
      <c r="B762" t="s">
        <v>9</v>
      </c>
      <c r="C762">
        <v>39.799999999999997</v>
      </c>
      <c r="D762" t="s">
        <v>24</v>
      </c>
      <c r="L762" s="10"/>
      <c r="M762" s="13"/>
    </row>
    <row r="763" spans="1:13" x14ac:dyDescent="0.25">
      <c r="A763">
        <v>1973</v>
      </c>
      <c r="B763" t="s">
        <v>9</v>
      </c>
      <c r="C763">
        <v>42.024999999999999</v>
      </c>
      <c r="D763" t="s">
        <v>24</v>
      </c>
      <c r="L763" s="10"/>
      <c r="M763" s="13"/>
    </row>
    <row r="764" spans="1:13" x14ac:dyDescent="0.25">
      <c r="A764">
        <v>1974</v>
      </c>
      <c r="B764" t="s">
        <v>9</v>
      </c>
      <c r="C764">
        <v>46.325000000000003</v>
      </c>
      <c r="D764" t="s">
        <v>24</v>
      </c>
      <c r="L764" s="10"/>
      <c r="M764" s="13"/>
    </row>
    <row r="765" spans="1:13" x14ac:dyDescent="0.25">
      <c r="A765">
        <v>1975</v>
      </c>
      <c r="B765" t="s">
        <v>9</v>
      </c>
      <c r="C765">
        <v>50.449999999999903</v>
      </c>
      <c r="D765" t="s">
        <v>24</v>
      </c>
      <c r="L765" s="10"/>
      <c r="M765" s="13"/>
    </row>
    <row r="766" spans="1:13" x14ac:dyDescent="0.25">
      <c r="A766">
        <v>1976</v>
      </c>
      <c r="B766" t="s">
        <v>9</v>
      </c>
      <c r="C766">
        <v>53.45</v>
      </c>
      <c r="D766" t="s">
        <v>24</v>
      </c>
      <c r="L766" s="10"/>
      <c r="M766" s="13"/>
    </row>
    <row r="767" spans="1:13" x14ac:dyDescent="0.25">
      <c r="A767">
        <v>1977</v>
      </c>
      <c r="B767" t="s">
        <v>9</v>
      </c>
      <c r="C767">
        <v>57.45</v>
      </c>
      <c r="D767" t="s">
        <v>24</v>
      </c>
      <c r="L767" s="10"/>
      <c r="M767" s="13"/>
    </row>
    <row r="768" spans="1:13" x14ac:dyDescent="0.25">
      <c r="A768">
        <v>1978</v>
      </c>
      <c r="B768" t="s">
        <v>9</v>
      </c>
      <c r="C768">
        <v>62.066666666666599</v>
      </c>
      <c r="D768" t="s">
        <v>24</v>
      </c>
      <c r="L768" s="10"/>
      <c r="M768" s="13"/>
    </row>
    <row r="769" spans="1:13" x14ac:dyDescent="0.25">
      <c r="A769">
        <v>1979</v>
      </c>
      <c r="B769" t="s">
        <v>9</v>
      </c>
      <c r="C769">
        <v>70.099999999999994</v>
      </c>
      <c r="D769" t="s">
        <v>24</v>
      </c>
      <c r="L769" s="10"/>
      <c r="M769" s="13"/>
    </row>
    <row r="770" spans="1:13" x14ac:dyDescent="0.25">
      <c r="A770">
        <v>1980</v>
      </c>
      <c r="B770" t="s">
        <v>9</v>
      </c>
      <c r="C770">
        <v>81.9166666666666</v>
      </c>
      <c r="D770" t="s">
        <v>24</v>
      </c>
      <c r="L770" s="10"/>
      <c r="M770" s="13"/>
    </row>
    <row r="771" spans="1:13" x14ac:dyDescent="0.25">
      <c r="A771">
        <v>1981</v>
      </c>
      <c r="B771" t="s">
        <v>9</v>
      </c>
      <c r="C771">
        <v>91.1666666666666</v>
      </c>
      <c r="D771" t="s">
        <v>24</v>
      </c>
      <c r="L771" s="10"/>
      <c r="M771" s="13"/>
    </row>
    <row r="772" spans="1:13" x14ac:dyDescent="0.25">
      <c r="A772">
        <v>1982</v>
      </c>
      <c r="B772" t="s">
        <v>9</v>
      </c>
      <c r="C772">
        <v>96.1666666666666</v>
      </c>
      <c r="D772" t="s">
        <v>24</v>
      </c>
      <c r="L772" s="10"/>
      <c r="M772" s="13"/>
    </row>
    <row r="773" spans="1:13" x14ac:dyDescent="0.25">
      <c r="A773">
        <v>1983</v>
      </c>
      <c r="B773" t="s">
        <v>9</v>
      </c>
      <c r="C773">
        <v>99.8333333333333</v>
      </c>
      <c r="D773" t="s">
        <v>24</v>
      </c>
      <c r="L773" s="10"/>
      <c r="M773" s="13"/>
    </row>
    <row r="774" spans="1:13" x14ac:dyDescent="0.25">
      <c r="A774">
        <v>1984</v>
      </c>
      <c r="B774" t="s">
        <v>9</v>
      </c>
      <c r="C774">
        <v>104.48333333333299</v>
      </c>
      <c r="D774" t="s">
        <v>24</v>
      </c>
      <c r="L774" s="10"/>
      <c r="M774" s="13"/>
    </row>
    <row r="775" spans="1:13" x14ac:dyDescent="0.25">
      <c r="A775">
        <v>1985</v>
      </c>
      <c r="B775" t="s">
        <v>9</v>
      </c>
      <c r="C775">
        <v>108.4</v>
      </c>
      <c r="D775" t="s">
        <v>24</v>
      </c>
      <c r="L775" s="10"/>
      <c r="M775" s="13"/>
    </row>
    <row r="776" spans="1:13" x14ac:dyDescent="0.25">
      <c r="A776">
        <v>1986</v>
      </c>
      <c r="B776" t="s">
        <v>9</v>
      </c>
      <c r="C776">
        <v>109.883333333333</v>
      </c>
      <c r="D776" t="s">
        <v>24</v>
      </c>
      <c r="L776" s="10"/>
      <c r="M776" s="13"/>
    </row>
    <row r="777" spans="1:13" x14ac:dyDescent="0.25">
      <c r="A777">
        <v>1987</v>
      </c>
      <c r="B777" t="s">
        <v>9</v>
      </c>
      <c r="C777">
        <v>113.05</v>
      </c>
      <c r="D777" t="s">
        <v>24</v>
      </c>
      <c r="L777" s="10"/>
      <c r="M777" s="13"/>
    </row>
    <row r="778" spans="1:13" x14ac:dyDescent="0.25">
      <c r="A778">
        <v>1988</v>
      </c>
      <c r="B778" t="s">
        <v>9</v>
      </c>
      <c r="C778">
        <v>116.216666666666</v>
      </c>
      <c r="D778" t="s">
        <v>24</v>
      </c>
      <c r="L778" s="10"/>
      <c r="M778" s="13"/>
    </row>
    <row r="779" spans="1:13" x14ac:dyDescent="0.25">
      <c r="A779">
        <v>1989</v>
      </c>
      <c r="B779" t="s">
        <v>9</v>
      </c>
      <c r="C779">
        <v>119.683333333333</v>
      </c>
      <c r="D779" t="s">
        <v>24</v>
      </c>
      <c r="L779" s="10"/>
      <c r="M779" s="13"/>
    </row>
    <row r="780" spans="1:13" x14ac:dyDescent="0.25">
      <c r="A780">
        <v>1990</v>
      </c>
      <c r="B780" t="s">
        <v>9</v>
      </c>
      <c r="C780">
        <v>125.466666666666</v>
      </c>
      <c r="D780" t="s">
        <v>24</v>
      </c>
      <c r="L780" s="10"/>
      <c r="M780" s="13"/>
    </row>
    <row r="781" spans="1:13" x14ac:dyDescent="0.25">
      <c r="A781">
        <v>1991</v>
      </c>
      <c r="B781" t="s">
        <v>9</v>
      </c>
      <c r="C781">
        <v>130.94999999999999</v>
      </c>
      <c r="D781" t="s">
        <v>24</v>
      </c>
      <c r="L781" s="10"/>
      <c r="M781" s="13"/>
    </row>
    <row r="782" spans="1:13" x14ac:dyDescent="0.25">
      <c r="A782">
        <v>1992</v>
      </c>
      <c r="B782" t="s">
        <v>9</v>
      </c>
      <c r="C782">
        <v>134.03333333333299</v>
      </c>
      <c r="D782" t="s">
        <v>24</v>
      </c>
      <c r="L782" s="10"/>
      <c r="M782" s="13"/>
    </row>
    <row r="783" spans="1:13" x14ac:dyDescent="0.25">
      <c r="A783">
        <v>1993</v>
      </c>
      <c r="B783" t="s">
        <v>9</v>
      </c>
      <c r="C783">
        <v>137.516666666666</v>
      </c>
      <c r="D783" t="s">
        <v>24</v>
      </c>
      <c r="L783" s="10"/>
      <c r="M783" s="13"/>
    </row>
    <row r="784" spans="1:13" x14ac:dyDescent="0.25">
      <c r="A784">
        <v>1994</v>
      </c>
      <c r="B784" t="s">
        <v>9</v>
      </c>
      <c r="C784">
        <v>141.30000000000001</v>
      </c>
      <c r="D784" t="s">
        <v>24</v>
      </c>
      <c r="L784" s="10"/>
      <c r="M784" s="13"/>
    </row>
    <row r="785" spans="1:13" x14ac:dyDescent="0.25">
      <c r="A785">
        <v>1995</v>
      </c>
      <c r="B785" t="s">
        <v>9</v>
      </c>
      <c r="C785">
        <v>145.016666666666</v>
      </c>
      <c r="D785" t="s">
        <v>24</v>
      </c>
      <c r="L785" s="10"/>
      <c r="M785" s="13"/>
    </row>
    <row r="786" spans="1:13" x14ac:dyDescent="0.25">
      <c r="A786">
        <v>1996</v>
      </c>
      <c r="B786" t="s">
        <v>9</v>
      </c>
      <c r="C786">
        <v>149.04999999999899</v>
      </c>
      <c r="D786" t="s">
        <v>24</v>
      </c>
      <c r="L786" s="10"/>
      <c r="M786" s="13"/>
    </row>
    <row r="787" spans="1:13" x14ac:dyDescent="0.25">
      <c r="A787">
        <v>1997</v>
      </c>
      <c r="B787" t="s">
        <v>9</v>
      </c>
      <c r="C787">
        <v>151.53333333333299</v>
      </c>
      <c r="D787" t="s">
        <v>24</v>
      </c>
      <c r="L787" s="10"/>
      <c r="M787" s="13"/>
    </row>
    <row r="788" spans="1:13" x14ac:dyDescent="0.25">
      <c r="A788">
        <v>1998</v>
      </c>
      <c r="B788" t="s">
        <v>9</v>
      </c>
      <c r="C788">
        <v>153.46666666666599</v>
      </c>
      <c r="D788" t="s">
        <v>24</v>
      </c>
      <c r="L788" s="10"/>
      <c r="M788" s="13"/>
    </row>
    <row r="789" spans="1:13" x14ac:dyDescent="0.25">
      <c r="A789">
        <v>1999</v>
      </c>
      <c r="B789" t="s">
        <v>9</v>
      </c>
      <c r="C789">
        <v>157.79999999999899</v>
      </c>
      <c r="D789" t="s">
        <v>24</v>
      </c>
      <c r="L789" s="10"/>
      <c r="M789" s="13"/>
    </row>
    <row r="790" spans="1:13" x14ac:dyDescent="0.25">
      <c r="A790">
        <v>2000</v>
      </c>
      <c r="B790" t="s">
        <v>9</v>
      </c>
      <c r="C790">
        <v>164.433333333333</v>
      </c>
      <c r="D790" t="s">
        <v>24</v>
      </c>
      <c r="L790" s="10"/>
      <c r="M790" s="13"/>
    </row>
    <row r="791" spans="1:13" x14ac:dyDescent="0.25">
      <c r="A791">
        <v>2001</v>
      </c>
      <c r="B791" t="s">
        <v>9</v>
      </c>
      <c r="C791">
        <v>170.23333333333301</v>
      </c>
      <c r="D791" t="s">
        <v>24</v>
      </c>
      <c r="L791" s="10"/>
      <c r="M791" s="13"/>
    </row>
    <row r="792" spans="1:13" x14ac:dyDescent="0.25">
      <c r="A792">
        <v>2002</v>
      </c>
      <c r="B792" t="s">
        <v>9</v>
      </c>
      <c r="C792">
        <v>172.54999999999899</v>
      </c>
      <c r="D792" t="s">
        <v>24</v>
      </c>
      <c r="L792" s="10"/>
      <c r="M792" s="13"/>
    </row>
    <row r="793" spans="1:13" x14ac:dyDescent="0.25">
      <c r="A793">
        <v>2003</v>
      </c>
      <c r="B793" t="s">
        <v>9</v>
      </c>
      <c r="C793">
        <v>176.183333333333</v>
      </c>
      <c r="D793" t="s">
        <v>24</v>
      </c>
      <c r="L793" s="10"/>
      <c r="M793" s="13"/>
    </row>
    <row r="794" spans="1:13" x14ac:dyDescent="0.25">
      <c r="A794">
        <v>2004</v>
      </c>
      <c r="B794" t="s">
        <v>9</v>
      </c>
      <c r="C794">
        <v>178.53333333333299</v>
      </c>
      <c r="D794" t="s">
        <v>24</v>
      </c>
      <c r="L794" s="10"/>
      <c r="M794" s="13"/>
    </row>
    <row r="795" spans="1:13" x14ac:dyDescent="0.25">
      <c r="A795">
        <v>2005</v>
      </c>
      <c r="B795" t="s">
        <v>9</v>
      </c>
      <c r="C795">
        <v>184.29999999999899</v>
      </c>
      <c r="D795" t="s">
        <v>24</v>
      </c>
      <c r="L795" s="10"/>
      <c r="M795" s="13"/>
    </row>
    <row r="796" spans="1:13" x14ac:dyDescent="0.25">
      <c r="A796">
        <v>2006</v>
      </c>
      <c r="B796" t="s">
        <v>9</v>
      </c>
      <c r="C796">
        <v>190.04999999999899</v>
      </c>
      <c r="D796" t="s">
        <v>24</v>
      </c>
      <c r="L796" s="10"/>
      <c r="M796" s="13"/>
    </row>
    <row r="797" spans="1:13" x14ac:dyDescent="0.25">
      <c r="A797">
        <v>2007</v>
      </c>
      <c r="B797" t="s">
        <v>9</v>
      </c>
      <c r="C797">
        <v>192.90383333333301</v>
      </c>
      <c r="D797" t="s">
        <v>24</v>
      </c>
      <c r="L797" s="10"/>
      <c r="M797" s="13"/>
    </row>
    <row r="798" spans="1:13" x14ac:dyDescent="0.25">
      <c r="A798">
        <v>2008</v>
      </c>
      <c r="B798" t="s">
        <v>9</v>
      </c>
      <c r="C798">
        <v>201.729833333333</v>
      </c>
      <c r="D798" t="s">
        <v>24</v>
      </c>
      <c r="L798" s="10"/>
      <c r="M798" s="13"/>
    </row>
    <row r="799" spans="1:13" x14ac:dyDescent="0.25">
      <c r="A799">
        <v>2009</v>
      </c>
      <c r="B799" t="s">
        <v>9</v>
      </c>
      <c r="C799">
        <v>200.399333333333</v>
      </c>
      <c r="D799" t="s">
        <v>24</v>
      </c>
      <c r="L799" s="10"/>
      <c r="M799" s="13"/>
    </row>
    <row r="800" spans="1:13" x14ac:dyDescent="0.25">
      <c r="A800">
        <v>2010</v>
      </c>
      <c r="B800" t="s">
        <v>9</v>
      </c>
      <c r="C800">
        <v>201.57883333333299</v>
      </c>
      <c r="D800" t="s">
        <v>24</v>
      </c>
      <c r="L800" s="10"/>
      <c r="M800" s="13"/>
    </row>
    <row r="801" spans="1:13" x14ac:dyDescent="0.25">
      <c r="A801">
        <v>2011</v>
      </c>
      <c r="B801" t="s">
        <v>9</v>
      </c>
      <c r="C801">
        <v>207.683333333333</v>
      </c>
      <c r="D801" t="s">
        <v>24</v>
      </c>
      <c r="L801" s="10"/>
      <c r="M801" s="13"/>
    </row>
    <row r="802" spans="1:13" x14ac:dyDescent="0.25">
      <c r="A802">
        <v>2012</v>
      </c>
      <c r="B802" t="s">
        <v>9</v>
      </c>
      <c r="C802">
        <v>212.041333333333</v>
      </c>
      <c r="D802" t="s">
        <v>24</v>
      </c>
      <c r="L802" s="10"/>
      <c r="M802" s="13"/>
    </row>
    <row r="803" spans="1:13" x14ac:dyDescent="0.25">
      <c r="A803">
        <v>2013</v>
      </c>
      <c r="B803" t="s">
        <v>9</v>
      </c>
      <c r="C803">
        <v>215.88800000000001</v>
      </c>
      <c r="D803" t="s">
        <v>24</v>
      </c>
      <c r="L803" s="10"/>
      <c r="M803" s="13"/>
    </row>
    <row r="804" spans="1:13" x14ac:dyDescent="0.25">
      <c r="A804">
        <v>2014</v>
      </c>
      <c r="B804" t="s">
        <v>9</v>
      </c>
      <c r="C804">
        <v>218.45116666666601</v>
      </c>
      <c r="D804" t="s">
        <v>24</v>
      </c>
      <c r="L804" s="10"/>
      <c r="M804" s="13"/>
    </row>
    <row r="805" spans="1:13" x14ac:dyDescent="0.25">
      <c r="A805">
        <v>2015</v>
      </c>
      <c r="B805" t="s">
        <v>9</v>
      </c>
      <c r="C805">
        <v>217.3595</v>
      </c>
      <c r="D805" t="s">
        <v>24</v>
      </c>
      <c r="L805" s="10"/>
      <c r="M805" s="13"/>
    </row>
    <row r="806" spans="1:13" x14ac:dyDescent="0.25">
      <c r="A806">
        <v>2016</v>
      </c>
      <c r="B806" t="s">
        <v>9</v>
      </c>
      <c r="C806">
        <v>220.407833333333</v>
      </c>
      <c r="D806" t="s">
        <v>24</v>
      </c>
      <c r="L806" s="10"/>
      <c r="M806" s="13"/>
    </row>
    <row r="807" spans="1:13" x14ac:dyDescent="0.25">
      <c r="A807">
        <v>2017</v>
      </c>
      <c r="B807" t="s">
        <v>9</v>
      </c>
      <c r="C807">
        <v>226.02483333333299</v>
      </c>
      <c r="D807" t="s">
        <v>24</v>
      </c>
      <c r="L807" s="10"/>
      <c r="M807" s="13"/>
    </row>
    <row r="808" spans="1:13" x14ac:dyDescent="0.25">
      <c r="A808">
        <v>2018</v>
      </c>
      <c r="B808" t="s">
        <v>9</v>
      </c>
      <c r="C808">
        <v>232.67633333333299</v>
      </c>
      <c r="D808" t="s">
        <v>24</v>
      </c>
      <c r="L808" s="10"/>
      <c r="M808" s="13"/>
    </row>
    <row r="809" spans="1:13" x14ac:dyDescent="0.25">
      <c r="A809">
        <v>2019</v>
      </c>
      <c r="B809" t="s">
        <v>9</v>
      </c>
      <c r="C809">
        <v>237.5615</v>
      </c>
      <c r="D809" t="s">
        <v>24</v>
      </c>
      <c r="L809" s="10"/>
      <c r="M809" s="13"/>
    </row>
    <row r="810" spans="1:13" x14ac:dyDescent="0.25">
      <c r="A810">
        <v>2020</v>
      </c>
      <c r="B810" t="s">
        <v>9</v>
      </c>
      <c r="C810">
        <v>239.03449999999901</v>
      </c>
      <c r="D810" t="s">
        <v>24</v>
      </c>
      <c r="L810" s="10"/>
      <c r="M810" s="13"/>
    </row>
    <row r="811" spans="1:13" x14ac:dyDescent="0.25">
      <c r="A811">
        <v>2021</v>
      </c>
      <c r="B811" t="s">
        <v>9</v>
      </c>
      <c r="C811">
        <v>249.80099999999999</v>
      </c>
      <c r="D811" t="s">
        <v>24</v>
      </c>
      <c r="L811" s="10"/>
      <c r="M811" s="13"/>
    </row>
    <row r="812" spans="1:13" x14ac:dyDescent="0.25">
      <c r="A812">
        <v>1984</v>
      </c>
      <c r="B812" t="s">
        <v>10</v>
      </c>
      <c r="C812">
        <v>104.3</v>
      </c>
      <c r="D812" t="s">
        <v>24</v>
      </c>
      <c r="L812" s="10"/>
      <c r="M812" s="13"/>
    </row>
    <row r="813" spans="1:13" x14ac:dyDescent="0.25">
      <c r="A813">
        <v>1985</v>
      </c>
      <c r="B813" t="s">
        <v>10</v>
      </c>
      <c r="C813">
        <v>107.1</v>
      </c>
      <c r="D813" t="s">
        <v>24</v>
      </c>
      <c r="L813" s="10"/>
      <c r="M813" s="13"/>
    </row>
    <row r="814" spans="1:13" x14ac:dyDescent="0.25">
      <c r="A814">
        <v>1986</v>
      </c>
      <c r="B814" t="s">
        <v>10</v>
      </c>
      <c r="C814">
        <v>107.9</v>
      </c>
      <c r="D814" t="s">
        <v>24</v>
      </c>
      <c r="L814" s="10"/>
      <c r="M814" s="13"/>
    </row>
    <row r="815" spans="1:13" x14ac:dyDescent="0.25">
      <c r="A815">
        <v>1987</v>
      </c>
      <c r="B815" t="s">
        <v>10</v>
      </c>
      <c r="C815">
        <v>110.8</v>
      </c>
      <c r="D815" t="s">
        <v>24</v>
      </c>
      <c r="L815" s="10"/>
      <c r="M815" s="13"/>
    </row>
    <row r="816" spans="1:13" x14ac:dyDescent="0.25">
      <c r="A816">
        <v>1988</v>
      </c>
      <c r="B816" t="s">
        <v>10</v>
      </c>
      <c r="C816">
        <v>113.7</v>
      </c>
      <c r="D816" t="s">
        <v>24</v>
      </c>
      <c r="L816" s="10"/>
      <c r="M816" s="13"/>
    </row>
    <row r="817" spans="1:13" x14ac:dyDescent="0.25">
      <c r="A817">
        <v>1989</v>
      </c>
      <c r="B817" t="s">
        <v>10</v>
      </c>
      <c r="C817">
        <v>115.8</v>
      </c>
      <c r="D817" t="s">
        <v>24</v>
      </c>
      <c r="L817" s="10"/>
      <c r="M817" s="13"/>
    </row>
    <row r="818" spans="1:13" x14ac:dyDescent="0.25">
      <c r="A818">
        <v>1990</v>
      </c>
      <c r="B818" t="s">
        <v>10</v>
      </c>
      <c r="C818">
        <v>120.9</v>
      </c>
      <c r="D818" t="s">
        <v>24</v>
      </c>
      <c r="L818" s="10"/>
      <c r="M818" s="13"/>
    </row>
    <row r="819" spans="1:13" x14ac:dyDescent="0.25">
      <c r="A819">
        <v>1991</v>
      </c>
      <c r="B819" t="s">
        <v>10</v>
      </c>
      <c r="C819">
        <v>125.6</v>
      </c>
      <c r="D819" t="s">
        <v>24</v>
      </c>
      <c r="L819" s="10"/>
      <c r="M819" s="13"/>
    </row>
    <row r="820" spans="1:13" x14ac:dyDescent="0.25">
      <c r="A820">
        <v>1992</v>
      </c>
      <c r="B820" t="s">
        <v>10</v>
      </c>
      <c r="C820">
        <v>130.30000000000001</v>
      </c>
      <c r="D820" t="s">
        <v>24</v>
      </c>
      <c r="L820" s="10"/>
      <c r="M820" s="13"/>
    </row>
    <row r="821" spans="1:13" x14ac:dyDescent="0.25">
      <c r="A821">
        <v>1993</v>
      </c>
      <c r="B821" t="s">
        <v>10</v>
      </c>
      <c r="C821">
        <v>135.80000000000001</v>
      </c>
      <c r="D821" t="s">
        <v>24</v>
      </c>
      <c r="L821" s="10"/>
      <c r="M821" s="13"/>
    </row>
    <row r="822" spans="1:13" x14ac:dyDescent="0.25">
      <c r="A822">
        <v>1994</v>
      </c>
      <c r="B822" t="s">
        <v>10</v>
      </c>
      <c r="C822">
        <v>141.80000000000001</v>
      </c>
      <c r="D822" t="s">
        <v>24</v>
      </c>
      <c r="L822" s="10"/>
      <c r="M822" s="13"/>
    </row>
    <row r="823" spans="1:13" x14ac:dyDescent="0.25">
      <c r="A823">
        <v>1995</v>
      </c>
      <c r="B823" t="s">
        <v>10</v>
      </c>
      <c r="C823">
        <v>147.9</v>
      </c>
      <c r="D823" t="s">
        <v>24</v>
      </c>
      <c r="L823" s="10"/>
      <c r="M823" s="13"/>
    </row>
    <row r="824" spans="1:13" x14ac:dyDescent="0.25">
      <c r="A824">
        <v>1996</v>
      </c>
      <c r="B824" t="s">
        <v>10</v>
      </c>
      <c r="C824">
        <v>153.1</v>
      </c>
      <c r="D824" t="s">
        <v>24</v>
      </c>
      <c r="L824" s="10"/>
      <c r="M824" s="13"/>
    </row>
    <row r="825" spans="1:13" x14ac:dyDescent="0.25">
      <c r="A825">
        <v>1997</v>
      </c>
      <c r="B825" t="s">
        <v>10</v>
      </c>
      <c r="C825">
        <v>158.1</v>
      </c>
      <c r="D825" t="s">
        <v>24</v>
      </c>
      <c r="L825" s="10"/>
      <c r="M825" s="13"/>
    </row>
    <row r="826" spans="1:13" x14ac:dyDescent="0.25">
      <c r="A826">
        <v>1998</v>
      </c>
      <c r="B826" t="s">
        <v>10</v>
      </c>
      <c r="C826">
        <v>161.9</v>
      </c>
      <c r="D826" t="s">
        <v>24</v>
      </c>
      <c r="L826" s="10"/>
      <c r="M826" s="13"/>
    </row>
    <row r="827" spans="1:13" x14ac:dyDescent="0.25">
      <c r="A827">
        <v>1999</v>
      </c>
      <c r="B827" t="s">
        <v>10</v>
      </c>
      <c r="C827">
        <v>166.6</v>
      </c>
      <c r="D827" t="s">
        <v>24</v>
      </c>
      <c r="L827" s="10"/>
      <c r="M827" s="13"/>
    </row>
    <row r="828" spans="1:13" x14ac:dyDescent="0.25">
      <c r="A828">
        <v>2000</v>
      </c>
      <c r="B828" t="s">
        <v>10</v>
      </c>
      <c r="C828">
        <v>173.2</v>
      </c>
      <c r="D828" t="s">
        <v>24</v>
      </c>
      <c r="L828" s="10"/>
      <c r="M828" s="13"/>
    </row>
    <row r="829" spans="1:13" x14ac:dyDescent="0.25">
      <c r="A829">
        <v>2001</v>
      </c>
      <c r="B829" t="s">
        <v>10</v>
      </c>
      <c r="C829">
        <v>181.3</v>
      </c>
      <c r="D829" t="s">
        <v>24</v>
      </c>
      <c r="L829" s="10"/>
      <c r="M829" s="13"/>
    </row>
    <row r="830" spans="1:13" x14ac:dyDescent="0.25">
      <c r="A830">
        <v>2002</v>
      </c>
      <c r="B830" t="s">
        <v>10</v>
      </c>
      <c r="C830">
        <v>184.8</v>
      </c>
      <c r="D830" t="s">
        <v>24</v>
      </c>
      <c r="L830" s="10"/>
      <c r="M830" s="13"/>
    </row>
    <row r="831" spans="1:13" x14ac:dyDescent="0.25">
      <c r="A831">
        <v>2003</v>
      </c>
      <c r="B831" t="s">
        <v>10</v>
      </c>
      <c r="C831">
        <v>186.8</v>
      </c>
      <c r="D831" t="s">
        <v>24</v>
      </c>
      <c r="L831" s="10"/>
      <c r="M831" s="13"/>
    </row>
    <row r="832" spans="1:13" x14ac:dyDescent="0.25">
      <c r="A832">
        <v>2004</v>
      </c>
      <c r="B832" t="s">
        <v>10</v>
      </c>
      <c r="C832">
        <v>187</v>
      </c>
      <c r="D832" t="s">
        <v>24</v>
      </c>
      <c r="L832" s="10"/>
      <c r="M832" s="13"/>
    </row>
    <row r="833" spans="1:13" x14ac:dyDescent="0.25">
      <c r="A833">
        <v>2005</v>
      </c>
      <c r="B833" t="s">
        <v>10</v>
      </c>
      <c r="C833">
        <v>190.9</v>
      </c>
      <c r="D833" t="s">
        <v>24</v>
      </c>
      <c r="L833" s="10"/>
      <c r="M833" s="13"/>
    </row>
    <row r="834" spans="1:13" x14ac:dyDescent="0.25">
      <c r="A834">
        <v>2006</v>
      </c>
      <c r="B834" t="s">
        <v>10</v>
      </c>
      <c r="C834">
        <v>197.7</v>
      </c>
      <c r="D834" t="s">
        <v>24</v>
      </c>
      <c r="L834" s="10"/>
      <c r="M834" s="13"/>
    </row>
    <row r="835" spans="1:13" x14ac:dyDescent="0.25">
      <c r="A835">
        <v>2007</v>
      </c>
      <c r="B835" t="s">
        <v>10</v>
      </c>
      <c r="C835">
        <v>202.029</v>
      </c>
      <c r="D835" t="s">
        <v>24</v>
      </c>
      <c r="L835" s="10"/>
      <c r="M835" s="13"/>
    </row>
    <row r="836" spans="1:13" x14ac:dyDescent="0.25">
      <c r="A836">
        <v>2008</v>
      </c>
      <c r="B836" t="s">
        <v>10</v>
      </c>
      <c r="C836">
        <v>209.90299999999999</v>
      </c>
      <c r="D836" t="s">
        <v>24</v>
      </c>
      <c r="L836" s="10"/>
      <c r="M836" s="13"/>
    </row>
    <row r="837" spans="1:13" x14ac:dyDescent="0.25">
      <c r="A837">
        <v>2009</v>
      </c>
      <c r="B837" t="s">
        <v>10</v>
      </c>
      <c r="C837">
        <v>208.548</v>
      </c>
      <c r="D837" t="s">
        <v>24</v>
      </c>
      <c r="L837" s="10"/>
      <c r="M837" s="13"/>
    </row>
    <row r="838" spans="1:13" x14ac:dyDescent="0.25">
      <c r="A838">
        <v>2010</v>
      </c>
      <c r="B838" t="s">
        <v>10</v>
      </c>
      <c r="C838">
        <v>212.447</v>
      </c>
      <c r="D838" t="s">
        <v>24</v>
      </c>
      <c r="L838" s="10"/>
      <c r="M838" s="13"/>
    </row>
    <row r="839" spans="1:13" x14ac:dyDescent="0.25">
      <c r="A839">
        <v>2011</v>
      </c>
      <c r="B839" t="s">
        <v>10</v>
      </c>
      <c r="C839">
        <v>220.28800000000001</v>
      </c>
      <c r="D839" t="s">
        <v>24</v>
      </c>
      <c r="L839" s="10"/>
      <c r="M839" s="13"/>
    </row>
    <row r="840" spans="1:13" x14ac:dyDescent="0.25">
      <c r="A840">
        <v>2012</v>
      </c>
      <c r="B840" t="s">
        <v>10</v>
      </c>
      <c r="C840">
        <v>224.56800000000001</v>
      </c>
      <c r="D840" t="s">
        <v>24</v>
      </c>
      <c r="L840" s="10"/>
      <c r="M840" s="13"/>
    </row>
    <row r="841" spans="1:13" x14ac:dyDescent="0.25">
      <c r="A841">
        <v>2013</v>
      </c>
      <c r="B841" t="s">
        <v>10</v>
      </c>
      <c r="C841">
        <v>230.791</v>
      </c>
      <c r="D841" t="s">
        <v>24</v>
      </c>
      <c r="L841" s="10"/>
      <c r="M841" s="13"/>
    </row>
    <row r="842" spans="1:13" x14ac:dyDescent="0.25">
      <c r="A842">
        <v>2014</v>
      </c>
      <c r="B842" t="s">
        <v>10</v>
      </c>
      <c r="C842">
        <v>237.2</v>
      </c>
      <c r="D842" t="s">
        <v>24</v>
      </c>
      <c r="L842" s="10"/>
      <c r="M842" s="13"/>
    </row>
    <row r="843" spans="1:13" x14ac:dyDescent="0.25">
      <c r="A843">
        <v>2015</v>
      </c>
      <c r="B843" t="s">
        <v>10</v>
      </c>
      <c r="C843">
        <v>239.99</v>
      </c>
      <c r="D843" t="s">
        <v>24</v>
      </c>
      <c r="L843" s="10"/>
      <c r="M843" s="13"/>
    </row>
    <row r="844" spans="1:13" x14ac:dyDescent="0.25">
      <c r="A844">
        <v>2016</v>
      </c>
      <c r="B844" t="s">
        <v>10</v>
      </c>
      <c r="C844">
        <v>246.643</v>
      </c>
      <c r="D844" t="s">
        <v>24</v>
      </c>
      <c r="L844" s="10"/>
      <c r="M844" s="13"/>
    </row>
    <row r="845" spans="1:13" x14ac:dyDescent="0.25">
      <c r="A845">
        <v>2017</v>
      </c>
      <c r="B845" t="s">
        <v>10</v>
      </c>
      <c r="C845">
        <v>254.995</v>
      </c>
      <c r="D845" t="s">
        <v>24</v>
      </c>
      <c r="L845" s="10"/>
      <c r="M845" s="13"/>
    </row>
    <row r="846" spans="1:13" x14ac:dyDescent="0.25">
      <c r="A846">
        <v>2018</v>
      </c>
      <c r="B846" t="s">
        <v>10</v>
      </c>
      <c r="C846">
        <v>261.95800000000003</v>
      </c>
      <c r="D846" t="s">
        <v>24</v>
      </c>
      <c r="L846" s="10"/>
      <c r="M846" s="13"/>
    </row>
    <row r="847" spans="1:13" x14ac:dyDescent="0.25">
      <c r="A847">
        <v>2019</v>
      </c>
      <c r="B847" t="s">
        <v>10</v>
      </c>
      <c r="C847">
        <v>266.99900000000002</v>
      </c>
      <c r="D847" t="s">
        <v>24</v>
      </c>
      <c r="L847" s="10"/>
      <c r="M847" s="13"/>
    </row>
    <row r="848" spans="1:13" x14ac:dyDescent="0.25">
      <c r="A848">
        <v>2020</v>
      </c>
      <c r="B848" t="s">
        <v>10</v>
      </c>
      <c r="C848">
        <v>272.20699999999999</v>
      </c>
      <c r="D848" t="s">
        <v>24</v>
      </c>
      <c r="L848" s="10"/>
      <c r="M848" s="13"/>
    </row>
    <row r="849" spans="1:13" x14ac:dyDescent="0.25">
      <c r="A849">
        <v>2021</v>
      </c>
      <c r="B849" t="s">
        <v>10</v>
      </c>
      <c r="C849">
        <v>281.84500000000003</v>
      </c>
      <c r="D849" t="s">
        <v>24</v>
      </c>
      <c r="L849" s="10"/>
      <c r="M849" s="13"/>
    </row>
    <row r="850" spans="1:13" x14ac:dyDescent="0.25">
      <c r="A850">
        <v>1915</v>
      </c>
      <c r="B850" t="s">
        <v>40</v>
      </c>
      <c r="C850">
        <v>10.1</v>
      </c>
      <c r="D850" t="s">
        <v>24</v>
      </c>
      <c r="L850" s="10"/>
      <c r="M850" s="13"/>
    </row>
    <row r="851" spans="1:13" x14ac:dyDescent="0.25">
      <c r="A851">
        <v>1916</v>
      </c>
      <c r="B851" t="s">
        <v>40</v>
      </c>
      <c r="C851">
        <v>11.7</v>
      </c>
      <c r="D851" t="s">
        <v>24</v>
      </c>
      <c r="L851" s="10"/>
      <c r="M851" s="13"/>
    </row>
    <row r="852" spans="1:13" x14ac:dyDescent="0.25">
      <c r="A852">
        <v>1917</v>
      </c>
      <c r="B852" t="s">
        <v>40</v>
      </c>
      <c r="C852">
        <v>14.3</v>
      </c>
      <c r="D852" t="s">
        <v>24</v>
      </c>
      <c r="L852" s="10"/>
      <c r="M852" s="13"/>
    </row>
    <row r="853" spans="1:13" x14ac:dyDescent="0.25">
      <c r="A853">
        <v>1918</v>
      </c>
      <c r="B853" t="s">
        <v>40</v>
      </c>
      <c r="C853">
        <v>17</v>
      </c>
      <c r="D853" t="s">
        <v>24</v>
      </c>
      <c r="L853" s="10"/>
      <c r="M853" s="13"/>
    </row>
    <row r="854" spans="1:13" x14ac:dyDescent="0.25">
      <c r="A854">
        <v>1919</v>
      </c>
      <c r="B854" t="s">
        <v>40</v>
      </c>
      <c r="C854">
        <v>18.850000000000001</v>
      </c>
      <c r="D854" t="s">
        <v>24</v>
      </c>
      <c r="L854" s="10"/>
      <c r="M854" s="13"/>
    </row>
    <row r="855" spans="1:13" x14ac:dyDescent="0.25">
      <c r="A855">
        <v>1920</v>
      </c>
      <c r="B855" t="s">
        <v>40</v>
      </c>
      <c r="C855">
        <v>22.049999999999901</v>
      </c>
      <c r="D855" t="s">
        <v>24</v>
      </c>
      <c r="L855" s="10"/>
      <c r="M855" s="13"/>
    </row>
    <row r="856" spans="1:13" x14ac:dyDescent="0.25">
      <c r="A856">
        <v>1921</v>
      </c>
      <c r="B856" t="s">
        <v>40</v>
      </c>
      <c r="C856">
        <v>18.466666666666601</v>
      </c>
      <c r="D856" t="s">
        <v>24</v>
      </c>
      <c r="L856" s="10"/>
      <c r="M856" s="13"/>
    </row>
    <row r="857" spans="1:13" x14ac:dyDescent="0.25">
      <c r="A857">
        <v>1922</v>
      </c>
      <c r="B857" t="s">
        <v>40</v>
      </c>
      <c r="C857">
        <v>17.375</v>
      </c>
      <c r="D857" t="s">
        <v>24</v>
      </c>
      <c r="L857" s="10"/>
      <c r="M857" s="13"/>
    </row>
    <row r="858" spans="1:13" x14ac:dyDescent="0.25">
      <c r="A858">
        <v>1923</v>
      </c>
      <c r="B858" t="s">
        <v>40</v>
      </c>
      <c r="C858">
        <v>18.074999999999999</v>
      </c>
      <c r="D858" t="s">
        <v>24</v>
      </c>
      <c r="L858" s="10"/>
      <c r="M858" s="13"/>
    </row>
    <row r="859" spans="1:13" x14ac:dyDescent="0.25">
      <c r="A859">
        <v>1924</v>
      </c>
      <c r="B859" t="s">
        <v>40</v>
      </c>
      <c r="C859">
        <v>18</v>
      </c>
      <c r="D859" t="s">
        <v>24</v>
      </c>
      <c r="L859" s="10"/>
      <c r="M859" s="13"/>
    </row>
    <row r="860" spans="1:13" x14ac:dyDescent="0.25">
      <c r="A860">
        <v>1925</v>
      </c>
      <c r="B860" t="s">
        <v>40</v>
      </c>
      <c r="C860">
        <v>18.45</v>
      </c>
      <c r="D860" t="s">
        <v>24</v>
      </c>
      <c r="L860" s="10"/>
      <c r="M860" s="13"/>
    </row>
    <row r="861" spans="1:13" x14ac:dyDescent="0.25">
      <c r="A861">
        <v>1926</v>
      </c>
      <c r="B861" t="s">
        <v>40</v>
      </c>
      <c r="C861">
        <v>18.299999999999901</v>
      </c>
      <c r="D861" t="s">
        <v>24</v>
      </c>
      <c r="L861" s="10"/>
      <c r="M861" s="13"/>
    </row>
    <row r="862" spans="1:13" x14ac:dyDescent="0.25">
      <c r="A862">
        <v>1927</v>
      </c>
      <c r="B862" t="s">
        <v>40</v>
      </c>
      <c r="C862">
        <v>17.95</v>
      </c>
      <c r="D862" t="s">
        <v>24</v>
      </c>
      <c r="L862" s="10"/>
      <c r="M862" s="13"/>
    </row>
    <row r="863" spans="1:13" x14ac:dyDescent="0.25">
      <c r="A863">
        <v>1928</v>
      </c>
      <c r="B863" t="s">
        <v>40</v>
      </c>
      <c r="C863">
        <v>17.399999999999999</v>
      </c>
      <c r="D863" t="s">
        <v>24</v>
      </c>
      <c r="L863" s="10"/>
      <c r="M863" s="13"/>
    </row>
    <row r="864" spans="1:13" x14ac:dyDescent="0.25">
      <c r="A864">
        <v>1929</v>
      </c>
      <c r="B864" t="s">
        <v>40</v>
      </c>
      <c r="C864">
        <v>17.55</v>
      </c>
      <c r="D864" t="s">
        <v>24</v>
      </c>
      <c r="L864" s="10"/>
      <c r="M864" s="13"/>
    </row>
    <row r="865" spans="1:13" x14ac:dyDescent="0.25">
      <c r="A865">
        <v>1930</v>
      </c>
      <c r="B865" t="s">
        <v>40</v>
      </c>
      <c r="C865">
        <v>16.55</v>
      </c>
      <c r="D865" t="s">
        <v>24</v>
      </c>
      <c r="L865" s="10"/>
      <c r="M865" s="13"/>
    </row>
    <row r="866" spans="1:13" x14ac:dyDescent="0.25">
      <c r="A866">
        <v>1931</v>
      </c>
      <c r="B866" t="s">
        <v>40</v>
      </c>
      <c r="C866">
        <v>14.35</v>
      </c>
      <c r="D866" t="s">
        <v>24</v>
      </c>
      <c r="L866" s="10"/>
      <c r="M866" s="13"/>
    </row>
    <row r="867" spans="1:13" x14ac:dyDescent="0.25">
      <c r="A867">
        <v>1932</v>
      </c>
      <c r="B867" t="s">
        <v>40</v>
      </c>
      <c r="C867">
        <v>12.5</v>
      </c>
      <c r="D867" t="s">
        <v>24</v>
      </c>
      <c r="L867" s="10"/>
      <c r="M867" s="13"/>
    </row>
    <row r="868" spans="1:13" x14ac:dyDescent="0.25">
      <c r="A868">
        <v>1933</v>
      </c>
      <c r="B868" t="s">
        <v>40</v>
      </c>
      <c r="C868">
        <v>12</v>
      </c>
      <c r="D868" t="s">
        <v>24</v>
      </c>
      <c r="L868" s="10"/>
      <c r="M868" s="13"/>
    </row>
    <row r="869" spans="1:13" x14ac:dyDescent="0.25">
      <c r="A869">
        <v>1934</v>
      </c>
      <c r="B869" t="s">
        <v>40</v>
      </c>
      <c r="C869">
        <v>12.8</v>
      </c>
      <c r="D869" t="s">
        <v>24</v>
      </c>
      <c r="L869" s="10"/>
      <c r="M869" s="13"/>
    </row>
    <row r="870" spans="1:13" x14ac:dyDescent="0.25">
      <c r="A870">
        <v>1935</v>
      </c>
      <c r="B870" t="s">
        <v>40</v>
      </c>
      <c r="C870">
        <v>13.3666666666666</v>
      </c>
      <c r="D870" t="s">
        <v>24</v>
      </c>
      <c r="L870" s="10"/>
      <c r="M870" s="13"/>
    </row>
    <row r="871" spans="1:13" x14ac:dyDescent="0.25">
      <c r="A871">
        <v>1936</v>
      </c>
      <c r="B871" t="s">
        <v>40</v>
      </c>
      <c r="C871">
        <v>13.86</v>
      </c>
      <c r="D871" t="s">
        <v>24</v>
      </c>
      <c r="L871" s="10"/>
      <c r="M871" s="13"/>
    </row>
    <row r="872" spans="1:13" x14ac:dyDescent="0.25">
      <c r="A872">
        <v>1937</v>
      </c>
      <c r="B872" t="s">
        <v>40</v>
      </c>
      <c r="C872">
        <v>14.775</v>
      </c>
      <c r="D872" t="s">
        <v>24</v>
      </c>
      <c r="L872" s="10"/>
      <c r="M872" s="13"/>
    </row>
    <row r="873" spans="1:13" x14ac:dyDescent="0.25">
      <c r="A873">
        <v>1938</v>
      </c>
      <c r="B873" t="s">
        <v>40</v>
      </c>
      <c r="C873">
        <v>14.4</v>
      </c>
      <c r="D873" t="s">
        <v>24</v>
      </c>
      <c r="L873" s="10"/>
      <c r="M873" s="13"/>
    </row>
    <row r="874" spans="1:13" x14ac:dyDescent="0.25">
      <c r="A874">
        <v>1939</v>
      </c>
      <c r="B874" t="s">
        <v>40</v>
      </c>
      <c r="C874">
        <v>14</v>
      </c>
      <c r="D874" t="s">
        <v>24</v>
      </c>
      <c r="L874" s="10"/>
      <c r="M874" s="13"/>
    </row>
    <row r="875" spans="1:13" x14ac:dyDescent="0.25">
      <c r="A875">
        <v>1940</v>
      </c>
      <c r="B875" t="s">
        <v>40</v>
      </c>
      <c r="C875">
        <v>14.133333333333301</v>
      </c>
      <c r="D875" t="s">
        <v>24</v>
      </c>
      <c r="L875" s="10"/>
      <c r="M875" s="13"/>
    </row>
    <row r="876" spans="1:13" x14ac:dyDescent="0.25">
      <c r="A876">
        <v>1941</v>
      </c>
      <c r="B876" t="s">
        <v>40</v>
      </c>
      <c r="C876">
        <v>15</v>
      </c>
      <c r="D876" t="s">
        <v>24</v>
      </c>
      <c r="L876" s="10"/>
      <c r="M876" s="13"/>
    </row>
    <row r="877" spans="1:13" x14ac:dyDescent="0.25">
      <c r="A877">
        <v>1942</v>
      </c>
      <c r="B877" t="s">
        <v>40</v>
      </c>
      <c r="C877">
        <v>16.658333333333299</v>
      </c>
      <c r="D877" t="s">
        <v>24</v>
      </c>
      <c r="L877" s="10"/>
      <c r="M877" s="13"/>
    </row>
    <row r="878" spans="1:13" x14ac:dyDescent="0.25">
      <c r="A878">
        <v>1943</v>
      </c>
      <c r="B878" t="s">
        <v>40</v>
      </c>
      <c r="C878">
        <v>17.566666666666599</v>
      </c>
      <c r="D878" t="s">
        <v>24</v>
      </c>
      <c r="L878" s="10"/>
      <c r="M878" s="13"/>
    </row>
    <row r="879" spans="1:13" x14ac:dyDescent="0.25">
      <c r="A879">
        <v>1944</v>
      </c>
      <c r="B879" t="s">
        <v>40</v>
      </c>
      <c r="C879">
        <v>17.799999999999901</v>
      </c>
      <c r="D879" t="s">
        <v>24</v>
      </c>
      <c r="L879" s="10"/>
      <c r="M879" s="13"/>
    </row>
    <row r="880" spans="1:13" x14ac:dyDescent="0.25">
      <c r="A880">
        <v>1945</v>
      </c>
      <c r="B880" t="s">
        <v>40</v>
      </c>
      <c r="C880">
        <v>18.274999999999999</v>
      </c>
      <c r="D880" t="s">
        <v>24</v>
      </c>
      <c r="L880" s="10"/>
      <c r="M880" s="13"/>
    </row>
    <row r="881" spans="1:13" x14ac:dyDescent="0.25">
      <c r="A881">
        <v>1946</v>
      </c>
      <c r="B881" t="s">
        <v>40</v>
      </c>
      <c r="C881">
        <v>19.8666666666666</v>
      </c>
      <c r="D881" t="s">
        <v>24</v>
      </c>
      <c r="L881" s="10"/>
      <c r="M881" s="13"/>
    </row>
    <row r="882" spans="1:13" x14ac:dyDescent="0.25">
      <c r="A882">
        <v>1947</v>
      </c>
      <c r="B882" t="s">
        <v>40</v>
      </c>
      <c r="C882">
        <v>22.641666666666602</v>
      </c>
      <c r="D882" t="s">
        <v>24</v>
      </c>
      <c r="L882" s="10"/>
      <c r="M882" s="13"/>
    </row>
    <row r="883" spans="1:13" x14ac:dyDescent="0.25">
      <c r="A883">
        <v>1948</v>
      </c>
      <c r="B883" t="s">
        <v>40</v>
      </c>
      <c r="C883">
        <v>24.466666666666601</v>
      </c>
      <c r="D883" t="s">
        <v>24</v>
      </c>
      <c r="L883" s="10"/>
      <c r="M883" s="13"/>
    </row>
    <row r="884" spans="1:13" x14ac:dyDescent="0.25">
      <c r="A884">
        <v>1949</v>
      </c>
      <c r="B884" t="s">
        <v>40</v>
      </c>
      <c r="C884">
        <v>24.15</v>
      </c>
      <c r="D884" t="s">
        <v>24</v>
      </c>
      <c r="L884" s="10"/>
      <c r="M884" s="13"/>
    </row>
    <row r="885" spans="1:13" x14ac:dyDescent="0.25">
      <c r="A885">
        <v>1950</v>
      </c>
      <c r="B885" t="s">
        <v>40</v>
      </c>
      <c r="C885">
        <v>24.549999999999901</v>
      </c>
      <c r="D885" t="s">
        <v>24</v>
      </c>
      <c r="L885" s="10"/>
      <c r="M885" s="13"/>
    </row>
    <row r="886" spans="1:13" x14ac:dyDescent="0.25">
      <c r="A886">
        <v>1951</v>
      </c>
      <c r="B886" t="s">
        <v>40</v>
      </c>
      <c r="C886">
        <v>26.474999999999898</v>
      </c>
      <c r="D886" t="s">
        <v>24</v>
      </c>
      <c r="L886" s="10"/>
      <c r="M886" s="13"/>
    </row>
    <row r="887" spans="1:13" x14ac:dyDescent="0.25">
      <c r="A887">
        <v>1952</v>
      </c>
      <c r="B887" t="s">
        <v>40</v>
      </c>
      <c r="C887">
        <v>27.141666666666602</v>
      </c>
      <c r="D887" t="s">
        <v>24</v>
      </c>
      <c r="L887" s="10"/>
      <c r="M887" s="13"/>
    </row>
    <row r="888" spans="1:13" x14ac:dyDescent="0.25">
      <c r="A888">
        <v>1953</v>
      </c>
      <c r="B888" t="s">
        <v>40</v>
      </c>
      <c r="C888">
        <v>27.625</v>
      </c>
      <c r="D888" t="s">
        <v>24</v>
      </c>
      <c r="L888" s="10"/>
      <c r="M888" s="13"/>
    </row>
    <row r="889" spans="1:13" x14ac:dyDescent="0.25">
      <c r="A889">
        <v>1954</v>
      </c>
      <c r="B889" t="s">
        <v>40</v>
      </c>
      <c r="C889">
        <v>27.724999999999898</v>
      </c>
      <c r="D889" t="s">
        <v>24</v>
      </c>
      <c r="L889" s="10"/>
      <c r="M889" s="13"/>
    </row>
    <row r="890" spans="1:13" x14ac:dyDescent="0.25">
      <c r="A890">
        <v>1955</v>
      </c>
      <c r="B890" t="s">
        <v>40</v>
      </c>
      <c r="C890">
        <v>27.675000000000001</v>
      </c>
      <c r="D890" t="s">
        <v>24</v>
      </c>
      <c r="L890" s="10"/>
      <c r="M890" s="13"/>
    </row>
    <row r="891" spans="1:13" x14ac:dyDescent="0.25">
      <c r="A891">
        <v>1956</v>
      </c>
      <c r="B891" t="s">
        <v>40</v>
      </c>
      <c r="C891">
        <v>28.191666666666599</v>
      </c>
      <c r="D891" t="s">
        <v>24</v>
      </c>
      <c r="L891" s="10"/>
      <c r="M891" s="13"/>
    </row>
    <row r="892" spans="1:13" x14ac:dyDescent="0.25">
      <c r="A892">
        <v>1957</v>
      </c>
      <c r="B892" t="s">
        <v>40</v>
      </c>
      <c r="C892">
        <v>29.016666666666602</v>
      </c>
      <c r="D892" t="s">
        <v>24</v>
      </c>
      <c r="L892" s="10"/>
      <c r="M892" s="13"/>
    </row>
    <row r="893" spans="1:13" x14ac:dyDescent="0.25">
      <c r="A893">
        <v>1958</v>
      </c>
      <c r="B893" t="s">
        <v>40</v>
      </c>
      <c r="C893">
        <v>29.4166666666666</v>
      </c>
      <c r="D893" t="s">
        <v>24</v>
      </c>
      <c r="L893" s="10"/>
      <c r="M893" s="13"/>
    </row>
    <row r="894" spans="1:13" x14ac:dyDescent="0.25">
      <c r="A894">
        <v>1959</v>
      </c>
      <c r="B894" t="s">
        <v>40</v>
      </c>
      <c r="C894">
        <v>29.408333333333299</v>
      </c>
      <c r="D894" t="s">
        <v>24</v>
      </c>
      <c r="L894" s="10"/>
      <c r="M894" s="13"/>
    </row>
    <row r="895" spans="1:13" x14ac:dyDescent="0.25">
      <c r="A895">
        <v>1960</v>
      </c>
      <c r="B895" t="s">
        <v>40</v>
      </c>
      <c r="C895">
        <v>29.649999999999899</v>
      </c>
      <c r="D895" t="s">
        <v>24</v>
      </c>
      <c r="L895" s="10"/>
      <c r="M895" s="13"/>
    </row>
    <row r="896" spans="1:13" x14ac:dyDescent="0.25">
      <c r="A896">
        <v>1961</v>
      </c>
      <c r="B896" t="s">
        <v>40</v>
      </c>
      <c r="C896">
        <v>29.816666666666599</v>
      </c>
      <c r="D896" t="s">
        <v>24</v>
      </c>
      <c r="L896" s="10"/>
      <c r="M896" s="13"/>
    </row>
    <row r="897" spans="1:13" x14ac:dyDescent="0.25">
      <c r="A897">
        <v>1962</v>
      </c>
      <c r="B897" t="s">
        <v>40</v>
      </c>
      <c r="C897">
        <v>29.908333333333299</v>
      </c>
      <c r="D897" t="s">
        <v>24</v>
      </c>
      <c r="L897" s="10"/>
      <c r="M897" s="13"/>
    </row>
    <row r="898" spans="1:13" x14ac:dyDescent="0.25">
      <c r="A898">
        <v>1963</v>
      </c>
      <c r="B898" t="s">
        <v>40</v>
      </c>
      <c r="C898">
        <v>30.2</v>
      </c>
      <c r="D898" t="s">
        <v>24</v>
      </c>
      <c r="L898" s="10"/>
      <c r="M898" s="13"/>
    </row>
    <row r="899" spans="1:13" x14ac:dyDescent="0.25">
      <c r="A899">
        <v>1964</v>
      </c>
      <c r="B899" t="s">
        <v>40</v>
      </c>
      <c r="C899">
        <v>30.45</v>
      </c>
      <c r="D899" t="s">
        <v>24</v>
      </c>
      <c r="L899" s="10"/>
      <c r="M899" s="13"/>
    </row>
    <row r="900" spans="1:13" x14ac:dyDescent="0.25">
      <c r="A900">
        <v>1965</v>
      </c>
      <c r="B900" t="s">
        <v>40</v>
      </c>
      <c r="C900">
        <v>31.15</v>
      </c>
      <c r="D900" t="s">
        <v>24</v>
      </c>
      <c r="L900" s="10"/>
      <c r="M900" s="13"/>
    </row>
    <row r="901" spans="1:13" x14ac:dyDescent="0.25">
      <c r="A901">
        <v>1966</v>
      </c>
      <c r="B901" t="s">
        <v>40</v>
      </c>
      <c r="C901">
        <v>32.533333333333303</v>
      </c>
      <c r="D901" t="s">
        <v>24</v>
      </c>
      <c r="L901" s="10"/>
      <c r="M901" s="13"/>
    </row>
    <row r="902" spans="1:13" x14ac:dyDescent="0.25">
      <c r="A902">
        <v>1967</v>
      </c>
      <c r="B902" t="s">
        <v>40</v>
      </c>
      <c r="C902">
        <v>33.625</v>
      </c>
      <c r="D902" t="s">
        <v>24</v>
      </c>
      <c r="L902" s="10"/>
      <c r="M902" s="13"/>
    </row>
    <row r="903" spans="1:13" x14ac:dyDescent="0.25">
      <c r="A903">
        <v>1968</v>
      </c>
      <c r="B903" t="s">
        <v>40</v>
      </c>
      <c r="C903">
        <v>35.074999999999903</v>
      </c>
      <c r="D903" t="s">
        <v>24</v>
      </c>
      <c r="L903" s="10"/>
      <c r="M903" s="13"/>
    </row>
    <row r="904" spans="1:13" x14ac:dyDescent="0.25">
      <c r="A904">
        <v>1969</v>
      </c>
      <c r="B904" t="s">
        <v>40</v>
      </c>
      <c r="C904">
        <v>37.2083333333333</v>
      </c>
      <c r="D904" t="s">
        <v>24</v>
      </c>
      <c r="L904" s="10"/>
      <c r="M904" s="13"/>
    </row>
    <row r="905" spans="1:13" x14ac:dyDescent="0.25">
      <c r="A905">
        <v>1970</v>
      </c>
      <c r="B905" t="s">
        <v>40</v>
      </c>
      <c r="C905">
        <v>39.508333333333297</v>
      </c>
      <c r="D905" t="s">
        <v>24</v>
      </c>
      <c r="L905" s="10"/>
      <c r="M905" s="13"/>
    </row>
    <row r="906" spans="1:13" x14ac:dyDescent="0.25">
      <c r="A906">
        <v>1971</v>
      </c>
      <c r="B906" t="s">
        <v>40</v>
      </c>
      <c r="C906">
        <v>40.949999999999903</v>
      </c>
      <c r="D906" t="s">
        <v>24</v>
      </c>
      <c r="L906" s="10"/>
      <c r="M906" s="13"/>
    </row>
    <row r="907" spans="1:13" x14ac:dyDescent="0.25">
      <c r="A907">
        <v>1972</v>
      </c>
      <c r="B907" t="s">
        <v>40</v>
      </c>
      <c r="C907">
        <v>42.466666666666598</v>
      </c>
      <c r="D907" t="s">
        <v>24</v>
      </c>
      <c r="L907" s="10"/>
      <c r="M907" s="13"/>
    </row>
    <row r="908" spans="1:13" x14ac:dyDescent="0.25">
      <c r="A908">
        <v>1973</v>
      </c>
      <c r="B908" t="s">
        <v>40</v>
      </c>
      <c r="C908">
        <v>45.233333333333299</v>
      </c>
      <c r="D908" t="s">
        <v>24</v>
      </c>
      <c r="L908" s="10"/>
      <c r="M908" s="13"/>
    </row>
    <row r="909" spans="1:13" x14ac:dyDescent="0.25">
      <c r="A909">
        <v>1974</v>
      </c>
      <c r="B909" t="s">
        <v>40</v>
      </c>
      <c r="C909">
        <v>50.133333333333297</v>
      </c>
      <c r="D909" t="s">
        <v>24</v>
      </c>
      <c r="L909" s="10"/>
      <c r="M909" s="13"/>
    </row>
    <row r="910" spans="1:13" x14ac:dyDescent="0.25">
      <c r="A910">
        <v>1975</v>
      </c>
      <c r="B910" t="s">
        <v>40</v>
      </c>
      <c r="C910">
        <v>53.866666666666603</v>
      </c>
      <c r="D910" t="s">
        <v>24</v>
      </c>
      <c r="L910" s="10"/>
      <c r="M910" s="13"/>
    </row>
    <row r="911" spans="1:13" x14ac:dyDescent="0.25">
      <c r="A911">
        <v>1976</v>
      </c>
      <c r="B911" t="s">
        <v>40</v>
      </c>
      <c r="C911">
        <v>56.7916666666666</v>
      </c>
      <c r="D911" t="s">
        <v>24</v>
      </c>
      <c r="L911" s="10"/>
      <c r="M911" s="13"/>
    </row>
    <row r="912" spans="1:13" x14ac:dyDescent="0.25">
      <c r="A912">
        <v>1977</v>
      </c>
      <c r="B912" t="s">
        <v>40</v>
      </c>
      <c r="C912">
        <v>60.691666666666599</v>
      </c>
      <c r="D912" t="s">
        <v>24</v>
      </c>
      <c r="L912" s="10"/>
      <c r="M912" s="13"/>
    </row>
    <row r="913" spans="1:13" x14ac:dyDescent="0.25">
      <c r="A913">
        <v>1978</v>
      </c>
      <c r="B913" t="s">
        <v>40</v>
      </c>
      <c r="C913">
        <v>65.3</v>
      </c>
      <c r="D913" t="s">
        <v>24</v>
      </c>
      <c r="L913" s="10"/>
      <c r="M913" s="13"/>
    </row>
    <row r="914" spans="1:13" x14ac:dyDescent="0.25">
      <c r="A914">
        <v>1979</v>
      </c>
      <c r="B914" t="s">
        <v>40</v>
      </c>
      <c r="C914">
        <v>73.599999999999994</v>
      </c>
      <c r="D914" t="s">
        <v>24</v>
      </c>
      <c r="L914" s="10"/>
      <c r="M914" s="13"/>
    </row>
    <row r="915" spans="1:13" x14ac:dyDescent="0.25">
      <c r="A915">
        <v>1980</v>
      </c>
      <c r="B915" t="s">
        <v>40</v>
      </c>
      <c r="C915">
        <v>85.3</v>
      </c>
      <c r="D915" t="s">
        <v>24</v>
      </c>
      <c r="L915" s="10"/>
      <c r="M915" s="13"/>
    </row>
    <row r="916" spans="1:13" x14ac:dyDescent="0.25">
      <c r="A916">
        <v>1981</v>
      </c>
      <c r="B916" t="s">
        <v>40</v>
      </c>
      <c r="C916">
        <v>93.216666666666598</v>
      </c>
      <c r="D916" t="s">
        <v>24</v>
      </c>
      <c r="L916" s="10"/>
      <c r="M916" s="13"/>
    </row>
    <row r="917" spans="1:13" x14ac:dyDescent="0.25">
      <c r="A917">
        <v>1982</v>
      </c>
      <c r="B917" t="s">
        <v>40</v>
      </c>
      <c r="C917">
        <v>96.991666666666603</v>
      </c>
      <c r="D917" t="s">
        <v>24</v>
      </c>
      <c r="L917" s="10"/>
      <c r="M917" s="13"/>
    </row>
    <row r="918" spans="1:13" x14ac:dyDescent="0.25">
      <c r="A918">
        <v>1983</v>
      </c>
      <c r="B918" t="s">
        <v>40</v>
      </c>
      <c r="C918">
        <v>99.758333333333297</v>
      </c>
      <c r="D918" t="s">
        <v>24</v>
      </c>
      <c r="L918" s="10"/>
      <c r="M918" s="13"/>
    </row>
    <row r="919" spans="1:13" x14ac:dyDescent="0.25">
      <c r="A919">
        <v>1984</v>
      </c>
      <c r="B919" t="s">
        <v>40</v>
      </c>
      <c r="C919">
        <v>103.25</v>
      </c>
      <c r="D919" t="s">
        <v>24</v>
      </c>
      <c r="L919" s="10"/>
      <c r="M919" s="13"/>
    </row>
    <row r="920" spans="1:13" x14ac:dyDescent="0.25">
      <c r="A920">
        <v>1985</v>
      </c>
      <c r="B920" t="s">
        <v>40</v>
      </c>
      <c r="C920">
        <v>106.841666666666</v>
      </c>
      <c r="D920" t="s">
        <v>24</v>
      </c>
      <c r="L920" s="10"/>
      <c r="M920" s="13"/>
    </row>
    <row r="921" spans="1:13" x14ac:dyDescent="0.25">
      <c r="A921">
        <v>1986</v>
      </c>
      <c r="B921" t="s">
        <v>40</v>
      </c>
      <c r="C921">
        <v>108.333333333333</v>
      </c>
      <c r="D921" t="s">
        <v>24</v>
      </c>
      <c r="L921" s="10"/>
      <c r="M921" s="13"/>
    </row>
    <row r="922" spans="1:13" x14ac:dyDescent="0.25">
      <c r="A922">
        <v>1987</v>
      </c>
      <c r="B922" t="s">
        <v>40</v>
      </c>
      <c r="C922">
        <v>111.9</v>
      </c>
      <c r="D922" t="s">
        <v>24</v>
      </c>
      <c r="L922" s="10"/>
      <c r="M922" s="13"/>
    </row>
    <row r="923" spans="1:13" x14ac:dyDescent="0.25">
      <c r="A923">
        <v>1988</v>
      </c>
      <c r="B923" t="s">
        <v>40</v>
      </c>
      <c r="C923">
        <v>116.333333333333</v>
      </c>
      <c r="D923" t="s">
        <v>24</v>
      </c>
      <c r="L923" s="10"/>
      <c r="M923" s="13"/>
    </row>
    <row r="924" spans="1:13" x14ac:dyDescent="0.25">
      <c r="A924">
        <v>1989</v>
      </c>
      <c r="B924" t="s">
        <v>40</v>
      </c>
      <c r="C924">
        <v>122.516666666666</v>
      </c>
      <c r="D924" t="s">
        <v>24</v>
      </c>
      <c r="L924" s="10"/>
      <c r="M924" s="13"/>
    </row>
    <row r="925" spans="1:13" x14ac:dyDescent="0.25">
      <c r="A925">
        <v>1990</v>
      </c>
      <c r="B925" t="s">
        <v>40</v>
      </c>
      <c r="C925">
        <v>128.85</v>
      </c>
      <c r="D925" t="s">
        <v>24</v>
      </c>
      <c r="L925" s="10"/>
      <c r="M925" s="13"/>
    </row>
    <row r="926" spans="1:13" x14ac:dyDescent="0.25">
      <c r="A926">
        <v>1991</v>
      </c>
      <c r="B926" t="s">
        <v>40</v>
      </c>
      <c r="C926">
        <v>133.19999999999999</v>
      </c>
      <c r="D926" t="s">
        <v>24</v>
      </c>
      <c r="L926" s="10"/>
      <c r="M926" s="13"/>
    </row>
    <row r="927" spans="1:13" x14ac:dyDescent="0.25">
      <c r="A927">
        <v>1992</v>
      </c>
      <c r="B927" t="s">
        <v>40</v>
      </c>
      <c r="C927">
        <v>136.016666666666</v>
      </c>
      <c r="D927" t="s">
        <v>24</v>
      </c>
      <c r="L927" s="10"/>
      <c r="M927" s="13"/>
    </row>
    <row r="928" spans="1:13" x14ac:dyDescent="0.25">
      <c r="A928">
        <v>1993</v>
      </c>
      <c r="B928" t="s">
        <v>40</v>
      </c>
      <c r="C928">
        <v>139.683333333333</v>
      </c>
      <c r="D928" t="s">
        <v>24</v>
      </c>
      <c r="L928" s="10"/>
      <c r="M928" s="13"/>
    </row>
    <row r="929" spans="1:13" x14ac:dyDescent="0.25">
      <c r="A929">
        <v>1994</v>
      </c>
      <c r="B929" t="s">
        <v>40</v>
      </c>
      <c r="C929">
        <v>144.266666666666</v>
      </c>
      <c r="D929" t="s">
        <v>24</v>
      </c>
      <c r="L929" s="10"/>
      <c r="M929" s="13"/>
    </row>
    <row r="930" spans="1:13" x14ac:dyDescent="0.25">
      <c r="A930">
        <v>1995</v>
      </c>
      <c r="B930" t="s">
        <v>40</v>
      </c>
      <c r="C930">
        <v>148.766666666666</v>
      </c>
      <c r="D930" t="s">
        <v>24</v>
      </c>
      <c r="L930" s="10"/>
      <c r="M930" s="13"/>
    </row>
    <row r="931" spans="1:13" x14ac:dyDescent="0.25">
      <c r="A931">
        <v>1996</v>
      </c>
      <c r="B931" t="s">
        <v>40</v>
      </c>
      <c r="C931">
        <v>152.71666666666599</v>
      </c>
      <c r="D931" t="s">
        <v>24</v>
      </c>
      <c r="L931" s="10"/>
      <c r="M931" s="13"/>
    </row>
    <row r="932" spans="1:13" x14ac:dyDescent="0.25">
      <c r="A932">
        <v>1997</v>
      </c>
      <c r="B932" t="s">
        <v>40</v>
      </c>
      <c r="C932">
        <v>156.38333333333301</v>
      </c>
      <c r="D932" t="s">
        <v>24</v>
      </c>
      <c r="L932" s="10"/>
      <c r="M932" s="13"/>
    </row>
    <row r="933" spans="1:13" x14ac:dyDescent="0.25">
      <c r="A933">
        <v>1998</v>
      </c>
      <c r="B933" t="s">
        <v>40</v>
      </c>
      <c r="C933">
        <v>159.94999999999999</v>
      </c>
      <c r="D933" t="s">
        <v>24</v>
      </c>
      <c r="L933" s="10"/>
      <c r="M933" s="13"/>
    </row>
    <row r="934" spans="1:13" x14ac:dyDescent="0.25">
      <c r="A934">
        <v>1999</v>
      </c>
      <c r="B934" t="s">
        <v>40</v>
      </c>
      <c r="C934">
        <v>164.13333333333301</v>
      </c>
      <c r="D934" t="s">
        <v>24</v>
      </c>
      <c r="L934" s="10"/>
      <c r="M934" s="13"/>
    </row>
    <row r="935" spans="1:13" x14ac:dyDescent="0.25">
      <c r="A935">
        <v>2000</v>
      </c>
      <c r="B935" t="s">
        <v>40</v>
      </c>
      <c r="C935">
        <v>170.03333333333299</v>
      </c>
      <c r="D935" t="s">
        <v>24</v>
      </c>
      <c r="L935" s="10"/>
      <c r="M935" s="13"/>
    </row>
    <row r="936" spans="1:13" x14ac:dyDescent="0.25">
      <c r="A936">
        <v>2001</v>
      </c>
      <c r="B936" t="s">
        <v>40</v>
      </c>
      <c r="C936">
        <v>174.48333333333301</v>
      </c>
      <c r="D936" t="s">
        <v>24</v>
      </c>
      <c r="L936" s="10"/>
      <c r="M936" s="13"/>
    </row>
    <row r="937" spans="1:13" x14ac:dyDescent="0.25">
      <c r="A937">
        <v>2002</v>
      </c>
      <c r="B937" t="s">
        <v>40</v>
      </c>
      <c r="C937">
        <v>179.2</v>
      </c>
      <c r="D937" t="s">
        <v>24</v>
      </c>
      <c r="L937" s="10"/>
      <c r="M937" s="13"/>
    </row>
    <row r="938" spans="1:13" x14ac:dyDescent="0.25">
      <c r="A938">
        <v>2003</v>
      </c>
      <c r="B938" t="s">
        <v>40</v>
      </c>
      <c r="C938">
        <v>182.6</v>
      </c>
      <c r="D938" t="s">
        <v>24</v>
      </c>
      <c r="L938" s="10"/>
      <c r="M938" s="13"/>
    </row>
    <row r="939" spans="1:13" x14ac:dyDescent="0.25">
      <c r="A939">
        <v>2004</v>
      </c>
      <c r="B939" t="s">
        <v>40</v>
      </c>
      <c r="C939">
        <v>185.6</v>
      </c>
      <c r="D939" t="s">
        <v>24</v>
      </c>
      <c r="L939" s="10"/>
      <c r="M939" s="13"/>
    </row>
    <row r="940" spans="1:13" x14ac:dyDescent="0.25">
      <c r="A940">
        <v>2005</v>
      </c>
      <c r="B940" t="s">
        <v>40</v>
      </c>
      <c r="C940">
        <v>191.15</v>
      </c>
      <c r="D940" t="s">
        <v>24</v>
      </c>
      <c r="L940" s="10"/>
      <c r="M940" s="13"/>
    </row>
    <row r="941" spans="1:13" x14ac:dyDescent="0.25">
      <c r="A941">
        <v>2006</v>
      </c>
      <c r="B941" t="s">
        <v>40</v>
      </c>
      <c r="C941">
        <v>196.73333333333301</v>
      </c>
      <c r="D941" t="s">
        <v>24</v>
      </c>
      <c r="L941" s="10"/>
      <c r="M941" s="13"/>
    </row>
    <row r="942" spans="1:13" x14ac:dyDescent="0.25">
      <c r="A942">
        <v>2007</v>
      </c>
      <c r="B942" t="s">
        <v>40</v>
      </c>
      <c r="C942">
        <v>200.288833333333</v>
      </c>
      <c r="D942" t="s">
        <v>24</v>
      </c>
      <c r="L942" s="10"/>
      <c r="M942" s="13"/>
    </row>
    <row r="943" spans="1:13" x14ac:dyDescent="0.25">
      <c r="A943">
        <v>2008</v>
      </c>
      <c r="B943" t="s">
        <v>40</v>
      </c>
      <c r="C943">
        <v>204.66083333333299</v>
      </c>
      <c r="D943" t="s">
        <v>24</v>
      </c>
      <c r="L943" s="10"/>
      <c r="M943" s="13"/>
    </row>
    <row r="944" spans="1:13" x14ac:dyDescent="0.25">
      <c r="A944">
        <v>2009</v>
      </c>
      <c r="B944" t="s">
        <v>40</v>
      </c>
      <c r="C944">
        <v>203.74250000000001</v>
      </c>
      <c r="D944" t="s">
        <v>24</v>
      </c>
      <c r="L944" s="10"/>
      <c r="M944" s="13"/>
    </row>
    <row r="945" spans="1:13" x14ac:dyDescent="0.25">
      <c r="A945">
        <v>2010</v>
      </c>
      <c r="B945" t="s">
        <v>40</v>
      </c>
      <c r="C945">
        <v>205.18983333333301</v>
      </c>
      <c r="D945" t="s">
        <v>24</v>
      </c>
      <c r="L945" s="10"/>
      <c r="M945" s="13"/>
    </row>
    <row r="946" spans="1:13" x14ac:dyDescent="0.25">
      <c r="A946">
        <v>2011</v>
      </c>
      <c r="B946" t="s">
        <v>40</v>
      </c>
      <c r="C946">
        <v>212.05849999999899</v>
      </c>
      <c r="D946" t="s">
        <v>24</v>
      </c>
      <c r="L946" s="10"/>
      <c r="M946" s="13"/>
    </row>
    <row r="947" spans="1:13" x14ac:dyDescent="0.25">
      <c r="A947">
        <v>2012</v>
      </c>
      <c r="B947" t="s">
        <v>40</v>
      </c>
      <c r="C947">
        <v>216.210833333333</v>
      </c>
      <c r="D947" t="s">
        <v>24</v>
      </c>
      <c r="L947" s="10"/>
      <c r="M947" s="13"/>
    </row>
    <row r="948" spans="1:13" x14ac:dyDescent="0.25">
      <c r="A948">
        <v>2013</v>
      </c>
      <c r="B948" t="s">
        <v>40</v>
      </c>
      <c r="C948">
        <v>219.55099999999999</v>
      </c>
      <c r="D948" t="s">
        <v>24</v>
      </c>
      <c r="L948" s="10"/>
      <c r="M948" s="13"/>
    </row>
    <row r="949" spans="1:13" x14ac:dyDescent="0.25">
      <c r="A949">
        <v>2014</v>
      </c>
      <c r="B949" t="s">
        <v>40</v>
      </c>
      <c r="C949">
        <v>221.77983333333299</v>
      </c>
      <c r="D949" t="s">
        <v>24</v>
      </c>
      <c r="L949" s="10"/>
      <c r="M949" s="13"/>
    </row>
    <row r="950" spans="1:13" x14ac:dyDescent="0.25">
      <c r="A950">
        <v>2015</v>
      </c>
      <c r="B950" t="s">
        <v>40</v>
      </c>
      <c r="C950">
        <v>218.84100000000001</v>
      </c>
      <c r="D950" t="s">
        <v>24</v>
      </c>
      <c r="L950" s="10"/>
      <c r="M950" s="13"/>
    </row>
    <row r="951" spans="1:13" x14ac:dyDescent="0.25">
      <c r="A951">
        <v>2016</v>
      </c>
      <c r="B951" t="s">
        <v>40</v>
      </c>
      <c r="C951">
        <v>222.49833333333299</v>
      </c>
      <c r="D951" t="s">
        <v>24</v>
      </c>
      <c r="L951" s="10"/>
      <c r="M951" s="13"/>
    </row>
    <row r="952" spans="1:13" x14ac:dyDescent="0.25">
      <c r="A952">
        <v>2017</v>
      </c>
      <c r="B952" t="s">
        <v>40</v>
      </c>
      <c r="C952">
        <v>227.07583333333301</v>
      </c>
      <c r="D952" t="s">
        <v>24</v>
      </c>
      <c r="L952" s="10"/>
      <c r="M952" s="13"/>
    </row>
    <row r="953" spans="1:13" x14ac:dyDescent="0.25">
      <c r="A953">
        <v>2018</v>
      </c>
      <c r="B953" t="s">
        <v>40</v>
      </c>
      <c r="C953">
        <v>232.37416666666601</v>
      </c>
      <c r="D953" t="s">
        <v>24</v>
      </c>
      <c r="L953" s="10"/>
      <c r="M953" s="13"/>
    </row>
    <row r="954" spans="1:13" x14ac:dyDescent="0.25">
      <c r="A954">
        <v>2019</v>
      </c>
      <c r="B954" t="s">
        <v>40</v>
      </c>
      <c r="C954">
        <v>235.70299999999901</v>
      </c>
      <c r="D954" t="s">
        <v>24</v>
      </c>
      <c r="L954" s="10"/>
      <c r="M954" s="13"/>
    </row>
    <row r="955" spans="1:13" x14ac:dyDescent="0.25">
      <c r="A955">
        <v>2020</v>
      </c>
      <c r="B955" t="s">
        <v>40</v>
      </c>
      <c r="C955">
        <v>237.74466666666601</v>
      </c>
      <c r="D955" t="s">
        <v>24</v>
      </c>
      <c r="L955" s="10"/>
      <c r="M955" s="13"/>
    </row>
    <row r="956" spans="1:13" x14ac:dyDescent="0.25">
      <c r="A956">
        <v>2021</v>
      </c>
      <c r="B956" t="s">
        <v>40</v>
      </c>
      <c r="C956">
        <v>247.441599999999</v>
      </c>
      <c r="D956" t="s">
        <v>24</v>
      </c>
      <c r="L956" s="10"/>
      <c r="M956" s="13"/>
    </row>
    <row r="957" spans="1:13" x14ac:dyDescent="0.25">
      <c r="A957">
        <v>1915</v>
      </c>
      <c r="B957" t="s">
        <v>11</v>
      </c>
      <c r="C957">
        <v>9.5</v>
      </c>
      <c r="D957" t="s">
        <v>24</v>
      </c>
      <c r="L957" s="10"/>
      <c r="M957" s="13"/>
    </row>
    <row r="958" spans="1:13" x14ac:dyDescent="0.25">
      <c r="A958">
        <v>1916</v>
      </c>
      <c r="B958" t="s">
        <v>11</v>
      </c>
      <c r="C958">
        <v>10.9</v>
      </c>
      <c r="D958" t="s">
        <v>24</v>
      </c>
      <c r="L958" s="10"/>
      <c r="M958" s="13"/>
    </row>
    <row r="959" spans="1:13" x14ac:dyDescent="0.25">
      <c r="A959">
        <v>1917</v>
      </c>
      <c r="B959" t="s">
        <v>11</v>
      </c>
      <c r="C959">
        <v>13.2</v>
      </c>
      <c r="D959" t="s">
        <v>24</v>
      </c>
      <c r="L959" s="10"/>
      <c r="M959" s="13"/>
    </row>
    <row r="960" spans="1:13" x14ac:dyDescent="0.25">
      <c r="A960">
        <v>1918</v>
      </c>
      <c r="B960" t="s">
        <v>11</v>
      </c>
      <c r="C960">
        <v>15.9</v>
      </c>
      <c r="D960" t="s">
        <v>24</v>
      </c>
      <c r="L960" s="10"/>
      <c r="M960" s="13"/>
    </row>
    <row r="961" spans="1:13" x14ac:dyDescent="0.25">
      <c r="A961">
        <v>1919</v>
      </c>
      <c r="B961" t="s">
        <v>11</v>
      </c>
      <c r="C961">
        <v>17.45</v>
      </c>
      <c r="D961" t="s">
        <v>24</v>
      </c>
      <c r="L961" s="10"/>
      <c r="M961" s="13"/>
    </row>
    <row r="962" spans="1:13" x14ac:dyDescent="0.25">
      <c r="A962">
        <v>1920</v>
      </c>
      <c r="B962" t="s">
        <v>11</v>
      </c>
      <c r="C962">
        <v>19.299999999999901</v>
      </c>
      <c r="D962" t="s">
        <v>24</v>
      </c>
      <c r="L962" s="10"/>
      <c r="M962" s="13"/>
    </row>
    <row r="963" spans="1:13" x14ac:dyDescent="0.25">
      <c r="A963">
        <v>1921</v>
      </c>
      <c r="B963" t="s">
        <v>11</v>
      </c>
      <c r="C963">
        <v>16.633333333333301</v>
      </c>
      <c r="D963" t="s">
        <v>24</v>
      </c>
      <c r="L963" s="10"/>
      <c r="M963" s="13"/>
    </row>
    <row r="964" spans="1:13" x14ac:dyDescent="0.25">
      <c r="A964">
        <v>1922</v>
      </c>
      <c r="B964" t="s">
        <v>11</v>
      </c>
      <c r="C964">
        <v>15.824999999999999</v>
      </c>
      <c r="D964" t="s">
        <v>24</v>
      </c>
      <c r="L964" s="10"/>
      <c r="M964" s="13"/>
    </row>
    <row r="965" spans="1:13" x14ac:dyDescent="0.25">
      <c r="A965">
        <v>1923</v>
      </c>
      <c r="B965" t="s">
        <v>11</v>
      </c>
      <c r="C965">
        <v>15.925000000000001</v>
      </c>
      <c r="D965" t="s">
        <v>24</v>
      </c>
      <c r="L965" s="10"/>
      <c r="M965" s="13"/>
    </row>
    <row r="966" spans="1:13" x14ac:dyDescent="0.25">
      <c r="A966">
        <v>1924</v>
      </c>
      <c r="B966" t="s">
        <v>11</v>
      </c>
      <c r="C966">
        <v>15.824999999999999</v>
      </c>
      <c r="D966" t="s">
        <v>24</v>
      </c>
      <c r="L966" s="10"/>
      <c r="M966" s="13"/>
    </row>
    <row r="967" spans="1:13" x14ac:dyDescent="0.25">
      <c r="A967">
        <v>1925</v>
      </c>
      <c r="B967" t="s">
        <v>11</v>
      </c>
      <c r="C967">
        <v>16.25</v>
      </c>
      <c r="D967" t="s">
        <v>24</v>
      </c>
      <c r="L967" s="10"/>
      <c r="M967" s="13"/>
    </row>
    <row r="968" spans="1:13" x14ac:dyDescent="0.25">
      <c r="A968">
        <v>1926</v>
      </c>
      <c r="B968" t="s">
        <v>11</v>
      </c>
      <c r="C968">
        <v>16</v>
      </c>
      <c r="D968" t="s">
        <v>24</v>
      </c>
      <c r="L968" s="10"/>
      <c r="M968" s="13"/>
    </row>
    <row r="969" spans="1:13" x14ac:dyDescent="0.25">
      <c r="A969">
        <v>1927</v>
      </c>
      <c r="B969" t="s">
        <v>11</v>
      </c>
      <c r="C969">
        <v>15.75</v>
      </c>
      <c r="D969" t="s">
        <v>24</v>
      </c>
      <c r="L969" s="10"/>
      <c r="M969" s="13"/>
    </row>
    <row r="970" spans="1:13" x14ac:dyDescent="0.25">
      <c r="A970">
        <v>1928</v>
      </c>
      <c r="B970" t="s">
        <v>11</v>
      </c>
      <c r="C970">
        <v>15.55</v>
      </c>
      <c r="D970" t="s">
        <v>24</v>
      </c>
      <c r="L970" s="10"/>
      <c r="M970" s="13"/>
    </row>
    <row r="971" spans="1:13" x14ac:dyDescent="0.25">
      <c r="A971">
        <v>1929</v>
      </c>
      <c r="B971" t="s">
        <v>11</v>
      </c>
      <c r="C971">
        <v>15.7</v>
      </c>
      <c r="D971" t="s">
        <v>24</v>
      </c>
      <c r="L971" s="10"/>
      <c r="M971" s="13"/>
    </row>
    <row r="972" spans="1:13" x14ac:dyDescent="0.25">
      <c r="A972">
        <v>1930</v>
      </c>
      <c r="B972" t="s">
        <v>11</v>
      </c>
      <c r="C972">
        <v>15.05</v>
      </c>
      <c r="D972" t="s">
        <v>24</v>
      </c>
      <c r="L972" s="10"/>
      <c r="M972" s="13"/>
    </row>
    <row r="973" spans="1:13" x14ac:dyDescent="0.25">
      <c r="A973">
        <v>1931</v>
      </c>
      <c r="B973" t="s">
        <v>11</v>
      </c>
      <c r="C973">
        <v>13.6</v>
      </c>
      <c r="D973" t="s">
        <v>24</v>
      </c>
      <c r="L973" s="10"/>
      <c r="M973" s="13"/>
    </row>
    <row r="974" spans="1:13" x14ac:dyDescent="0.25">
      <c r="A974">
        <v>1932</v>
      </c>
      <c r="B974" t="s">
        <v>11</v>
      </c>
      <c r="C974">
        <v>12</v>
      </c>
      <c r="D974" t="s">
        <v>24</v>
      </c>
      <c r="L974" s="10"/>
      <c r="M974" s="13"/>
    </row>
    <row r="975" spans="1:13" x14ac:dyDescent="0.25">
      <c r="A975">
        <v>1933</v>
      </c>
      <c r="B975" t="s">
        <v>11</v>
      </c>
      <c r="C975">
        <v>11.85</v>
      </c>
      <c r="D975" t="s">
        <v>24</v>
      </c>
      <c r="L975" s="10"/>
      <c r="M975" s="13"/>
    </row>
    <row r="976" spans="1:13" x14ac:dyDescent="0.25">
      <c r="A976">
        <v>1934</v>
      </c>
      <c r="B976" t="s">
        <v>11</v>
      </c>
      <c r="C976">
        <v>12.399999999999901</v>
      </c>
      <c r="D976" t="s">
        <v>24</v>
      </c>
      <c r="L976" s="10"/>
      <c r="M976" s="13"/>
    </row>
    <row r="977" spans="1:13" x14ac:dyDescent="0.25">
      <c r="A977">
        <v>1935</v>
      </c>
      <c r="B977" t="s">
        <v>11</v>
      </c>
      <c r="C977">
        <v>12.6999999999999</v>
      </c>
      <c r="D977" t="s">
        <v>24</v>
      </c>
      <c r="L977" s="10"/>
      <c r="M977" s="13"/>
    </row>
    <row r="978" spans="1:13" x14ac:dyDescent="0.25">
      <c r="A978">
        <v>1936</v>
      </c>
      <c r="B978" t="s">
        <v>11</v>
      </c>
      <c r="C978">
        <v>12.86</v>
      </c>
      <c r="D978" t="s">
        <v>24</v>
      </c>
      <c r="L978" s="10"/>
      <c r="M978" s="13"/>
    </row>
    <row r="979" spans="1:13" x14ac:dyDescent="0.25">
      <c r="A979">
        <v>1937</v>
      </c>
      <c r="B979" t="s">
        <v>11</v>
      </c>
      <c r="C979">
        <v>13.399999999999901</v>
      </c>
      <c r="D979" t="s">
        <v>24</v>
      </c>
      <c r="L979" s="10"/>
      <c r="M979" s="13"/>
    </row>
    <row r="980" spans="1:13" x14ac:dyDescent="0.25">
      <c r="A980">
        <v>1938</v>
      </c>
      <c r="B980" t="s">
        <v>11</v>
      </c>
      <c r="C980">
        <v>13.274999999999901</v>
      </c>
      <c r="D980" t="s">
        <v>24</v>
      </c>
      <c r="L980" s="10"/>
      <c r="M980" s="13"/>
    </row>
    <row r="981" spans="1:13" x14ac:dyDescent="0.25">
      <c r="A981">
        <v>1939</v>
      </c>
      <c r="B981" t="s">
        <v>11</v>
      </c>
      <c r="C981">
        <v>13.175000000000001</v>
      </c>
      <c r="D981" t="s">
        <v>24</v>
      </c>
      <c r="L981" s="10"/>
      <c r="M981" s="13"/>
    </row>
    <row r="982" spans="1:13" x14ac:dyDescent="0.25">
      <c r="A982">
        <v>1940</v>
      </c>
      <c r="B982" t="s">
        <v>11</v>
      </c>
      <c r="C982">
        <v>13.25</v>
      </c>
      <c r="D982" t="s">
        <v>24</v>
      </c>
      <c r="L982" s="10"/>
      <c r="M982" s="13"/>
    </row>
    <row r="983" spans="1:13" x14ac:dyDescent="0.25">
      <c r="A983">
        <v>1941</v>
      </c>
      <c r="B983" t="s">
        <v>11</v>
      </c>
      <c r="C983">
        <v>13.8</v>
      </c>
      <c r="D983" t="s">
        <v>24</v>
      </c>
      <c r="L983" s="10"/>
      <c r="M983" s="13"/>
    </row>
    <row r="984" spans="1:13" x14ac:dyDescent="0.25">
      <c r="A984">
        <v>1942</v>
      </c>
      <c r="B984" t="s">
        <v>11</v>
      </c>
      <c r="C984">
        <v>15.2416666666666</v>
      </c>
      <c r="D984" t="s">
        <v>24</v>
      </c>
      <c r="L984" s="10"/>
      <c r="M984" s="13"/>
    </row>
    <row r="985" spans="1:13" x14ac:dyDescent="0.25">
      <c r="A985">
        <v>1943</v>
      </c>
      <c r="B985" t="s">
        <v>11</v>
      </c>
      <c r="C985">
        <v>16.05</v>
      </c>
      <c r="D985" t="s">
        <v>24</v>
      </c>
      <c r="L985" s="10"/>
      <c r="M985" s="13"/>
    </row>
    <row r="986" spans="1:13" x14ac:dyDescent="0.25">
      <c r="A986">
        <v>1944</v>
      </c>
      <c r="B986" t="s">
        <v>11</v>
      </c>
      <c r="C986">
        <v>16.2</v>
      </c>
      <c r="D986" t="s">
        <v>24</v>
      </c>
      <c r="L986" s="10"/>
      <c r="M986" s="13"/>
    </row>
    <row r="987" spans="1:13" x14ac:dyDescent="0.25">
      <c r="A987">
        <v>1945</v>
      </c>
      <c r="B987" t="s">
        <v>11</v>
      </c>
      <c r="C987">
        <v>16.5416666666666</v>
      </c>
      <c r="D987" t="s">
        <v>24</v>
      </c>
      <c r="L987" s="10"/>
      <c r="M987" s="13"/>
    </row>
    <row r="988" spans="1:13" x14ac:dyDescent="0.25">
      <c r="A988">
        <v>1946</v>
      </c>
      <c r="B988" t="s">
        <v>11</v>
      </c>
      <c r="C988">
        <v>17.849999999999898</v>
      </c>
      <c r="D988" t="s">
        <v>24</v>
      </c>
      <c r="L988" s="10"/>
      <c r="M988" s="13"/>
    </row>
    <row r="989" spans="1:13" x14ac:dyDescent="0.25">
      <c r="A989">
        <v>1947</v>
      </c>
      <c r="B989" t="s">
        <v>11</v>
      </c>
      <c r="C989">
        <v>20.983333333333299</v>
      </c>
      <c r="D989" t="s">
        <v>24</v>
      </c>
      <c r="L989" s="10"/>
      <c r="M989" s="13"/>
    </row>
    <row r="990" spans="1:13" x14ac:dyDescent="0.25">
      <c r="A990">
        <v>1948</v>
      </c>
      <c r="B990" t="s">
        <v>11</v>
      </c>
      <c r="C990">
        <v>22.733333333333299</v>
      </c>
      <c r="D990" t="s">
        <v>24</v>
      </c>
      <c r="L990" s="10"/>
      <c r="M990" s="13"/>
    </row>
    <row r="991" spans="1:13" x14ac:dyDescent="0.25">
      <c r="A991">
        <v>1949</v>
      </c>
      <c r="B991" t="s">
        <v>11</v>
      </c>
      <c r="C991">
        <v>22.6666666666666</v>
      </c>
      <c r="D991" t="s">
        <v>24</v>
      </c>
      <c r="L991" s="10"/>
      <c r="M991" s="13"/>
    </row>
    <row r="992" spans="1:13" x14ac:dyDescent="0.25">
      <c r="A992">
        <v>1950</v>
      </c>
      <c r="B992" t="s">
        <v>11</v>
      </c>
      <c r="C992">
        <v>23.349999999999898</v>
      </c>
      <c r="D992" t="s">
        <v>24</v>
      </c>
      <c r="L992" s="10"/>
      <c r="M992" s="13"/>
    </row>
    <row r="993" spans="1:13" x14ac:dyDescent="0.25">
      <c r="A993">
        <v>1951</v>
      </c>
      <c r="B993" t="s">
        <v>11</v>
      </c>
      <c r="C993">
        <v>25.216666666666601</v>
      </c>
      <c r="D993" t="s">
        <v>24</v>
      </c>
      <c r="L993" s="10"/>
      <c r="M993" s="13"/>
    </row>
    <row r="994" spans="1:13" x14ac:dyDescent="0.25">
      <c r="A994">
        <v>1952</v>
      </c>
      <c r="B994" t="s">
        <v>11</v>
      </c>
      <c r="C994">
        <v>25.524999999999999</v>
      </c>
      <c r="D994" t="s">
        <v>24</v>
      </c>
      <c r="L994" s="10"/>
      <c r="M994" s="13"/>
    </row>
    <row r="995" spans="1:13" x14ac:dyDescent="0.25">
      <c r="A995">
        <v>1953</v>
      </c>
      <c r="B995" t="s">
        <v>11</v>
      </c>
      <c r="C995">
        <v>25.8</v>
      </c>
      <c r="D995" t="s">
        <v>24</v>
      </c>
      <c r="L995" s="10"/>
      <c r="M995" s="13"/>
    </row>
    <row r="996" spans="1:13" x14ac:dyDescent="0.25">
      <c r="A996">
        <v>1954</v>
      </c>
      <c r="B996" t="s">
        <v>11</v>
      </c>
      <c r="C996">
        <v>25.824999999999999</v>
      </c>
      <c r="D996" t="s">
        <v>24</v>
      </c>
      <c r="L996" s="10"/>
      <c r="M996" s="13"/>
    </row>
    <row r="997" spans="1:13" x14ac:dyDescent="0.25">
      <c r="A997">
        <v>1955</v>
      </c>
      <c r="B997" t="s">
        <v>11</v>
      </c>
      <c r="C997">
        <v>25.6</v>
      </c>
      <c r="D997" t="s">
        <v>24</v>
      </c>
      <c r="L997" s="10"/>
      <c r="M997" s="13"/>
    </row>
    <row r="998" spans="1:13" x14ac:dyDescent="0.25">
      <c r="A998">
        <v>1956</v>
      </c>
      <c r="B998" t="s">
        <v>11</v>
      </c>
      <c r="C998">
        <v>26.05</v>
      </c>
      <c r="D998" t="s">
        <v>24</v>
      </c>
      <c r="L998" s="10"/>
      <c r="M998" s="13"/>
    </row>
    <row r="999" spans="1:13" x14ac:dyDescent="0.25">
      <c r="A999">
        <v>1957</v>
      </c>
      <c r="B999" t="s">
        <v>11</v>
      </c>
      <c r="C999">
        <v>26.9</v>
      </c>
      <c r="D999" t="s">
        <v>24</v>
      </c>
      <c r="L999" s="10"/>
      <c r="M999" s="13"/>
    </row>
    <row r="1000" spans="1:13" x14ac:dyDescent="0.25">
      <c r="A1000">
        <v>1958</v>
      </c>
      <c r="B1000" t="s">
        <v>11</v>
      </c>
      <c r="C1000">
        <v>27.35</v>
      </c>
      <c r="D1000" t="s">
        <v>24</v>
      </c>
      <c r="L1000" s="10"/>
      <c r="M1000" s="13"/>
    </row>
    <row r="1001" spans="1:13" x14ac:dyDescent="0.25">
      <c r="A1001">
        <v>1959</v>
      </c>
      <c r="B1001" t="s">
        <v>11</v>
      </c>
      <c r="C1001">
        <v>27.524999999999999</v>
      </c>
      <c r="D1001" t="s">
        <v>24</v>
      </c>
      <c r="L1001" s="10"/>
      <c r="M1001" s="13"/>
    </row>
    <row r="1002" spans="1:13" x14ac:dyDescent="0.25">
      <c r="A1002">
        <v>1960</v>
      </c>
      <c r="B1002" t="s">
        <v>11</v>
      </c>
      <c r="C1002">
        <v>27.849999999999898</v>
      </c>
      <c r="D1002" t="s">
        <v>24</v>
      </c>
      <c r="L1002" s="10"/>
      <c r="M1002" s="13"/>
    </row>
    <row r="1003" spans="1:13" x14ac:dyDescent="0.25">
      <c r="A1003">
        <v>1961</v>
      </c>
      <c r="B1003" t="s">
        <v>11</v>
      </c>
      <c r="C1003">
        <v>27.95</v>
      </c>
      <c r="D1003" t="s">
        <v>24</v>
      </c>
      <c r="L1003" s="10"/>
      <c r="M1003" s="13"/>
    </row>
    <row r="1004" spans="1:13" x14ac:dyDescent="0.25">
      <c r="A1004">
        <v>1962</v>
      </c>
      <c r="B1004" t="s">
        <v>11</v>
      </c>
      <c r="C1004">
        <v>28.5</v>
      </c>
      <c r="D1004" t="s">
        <v>24</v>
      </c>
      <c r="L1004" s="10"/>
      <c r="M1004" s="13"/>
    </row>
    <row r="1005" spans="1:13" x14ac:dyDescent="0.25">
      <c r="A1005">
        <v>1963</v>
      </c>
      <c r="B1005" t="s">
        <v>11</v>
      </c>
      <c r="C1005">
        <v>28.774999999999999</v>
      </c>
      <c r="D1005" t="s">
        <v>24</v>
      </c>
      <c r="L1005" s="10"/>
      <c r="M1005" s="13"/>
    </row>
    <row r="1006" spans="1:13" x14ac:dyDescent="0.25">
      <c r="A1006">
        <v>1964</v>
      </c>
      <c r="B1006" t="s">
        <v>11</v>
      </c>
      <c r="C1006">
        <v>29.175000000000001</v>
      </c>
      <c r="D1006" t="s">
        <v>24</v>
      </c>
      <c r="L1006" s="10"/>
      <c r="M1006" s="13"/>
    </row>
    <row r="1007" spans="1:13" x14ac:dyDescent="0.25">
      <c r="A1007">
        <v>1965</v>
      </c>
      <c r="B1007" t="s">
        <v>11</v>
      </c>
      <c r="C1007">
        <v>29.524999999999999</v>
      </c>
      <c r="D1007" t="s">
        <v>24</v>
      </c>
      <c r="L1007" s="10"/>
      <c r="M1007" s="13"/>
    </row>
    <row r="1008" spans="1:13" x14ac:dyDescent="0.25">
      <c r="A1008">
        <v>1966</v>
      </c>
      <c r="B1008" t="s">
        <v>11</v>
      </c>
      <c r="C1008">
        <v>30.3</v>
      </c>
      <c r="D1008" t="s">
        <v>24</v>
      </c>
      <c r="L1008" s="10"/>
      <c r="M1008" s="13"/>
    </row>
    <row r="1009" spans="1:13" x14ac:dyDescent="0.25">
      <c r="A1009">
        <v>1967</v>
      </c>
      <c r="B1009" t="s">
        <v>11</v>
      </c>
      <c r="C1009">
        <v>31.099999999999898</v>
      </c>
      <c r="D1009" t="s">
        <v>24</v>
      </c>
      <c r="L1009" s="10"/>
      <c r="M1009" s="13"/>
    </row>
    <row r="1010" spans="1:13" x14ac:dyDescent="0.25">
      <c r="A1010">
        <v>1968</v>
      </c>
      <c r="B1010" t="s">
        <v>11</v>
      </c>
      <c r="C1010">
        <v>32.35</v>
      </c>
      <c r="D1010" t="s">
        <v>24</v>
      </c>
      <c r="L1010" s="10"/>
      <c r="M1010" s="13"/>
    </row>
    <row r="1011" spans="1:13" x14ac:dyDescent="0.25">
      <c r="A1011">
        <v>1969</v>
      </c>
      <c r="B1011" t="s">
        <v>11</v>
      </c>
      <c r="C1011">
        <v>34.450000000000003</v>
      </c>
      <c r="D1011" t="s">
        <v>24</v>
      </c>
      <c r="L1011" s="10"/>
      <c r="M1011" s="13"/>
    </row>
    <row r="1012" spans="1:13" x14ac:dyDescent="0.25">
      <c r="A1012">
        <v>1970</v>
      </c>
      <c r="B1012" t="s">
        <v>11</v>
      </c>
      <c r="C1012">
        <v>36.274999999999999</v>
      </c>
      <c r="D1012" t="s">
        <v>24</v>
      </c>
      <c r="L1012" s="10"/>
      <c r="M1012" s="13"/>
    </row>
    <row r="1013" spans="1:13" x14ac:dyDescent="0.25">
      <c r="A1013">
        <v>1971</v>
      </c>
      <c r="B1013" t="s">
        <v>11</v>
      </c>
      <c r="C1013">
        <v>37.625</v>
      </c>
      <c r="D1013" t="s">
        <v>24</v>
      </c>
      <c r="L1013" s="10"/>
      <c r="M1013" s="13"/>
    </row>
    <row r="1014" spans="1:13" x14ac:dyDescent="0.25">
      <c r="A1014">
        <v>1972</v>
      </c>
      <c r="B1014" t="s">
        <v>11</v>
      </c>
      <c r="C1014">
        <v>38.924999999999997</v>
      </c>
      <c r="D1014" t="s">
        <v>24</v>
      </c>
      <c r="L1014" s="10"/>
      <c r="M1014" s="13"/>
    </row>
    <row r="1015" spans="1:13" x14ac:dyDescent="0.25">
      <c r="A1015">
        <v>1973</v>
      </c>
      <c r="B1015" t="s">
        <v>11</v>
      </c>
      <c r="C1015">
        <v>40.975000000000001</v>
      </c>
      <c r="D1015" t="s">
        <v>24</v>
      </c>
      <c r="L1015" s="10"/>
      <c r="M1015" s="13"/>
    </row>
    <row r="1016" spans="1:13" x14ac:dyDescent="0.25">
      <c r="A1016">
        <v>1974</v>
      </c>
      <c r="B1016" t="s">
        <v>11</v>
      </c>
      <c r="C1016">
        <v>45.55</v>
      </c>
      <c r="D1016" t="s">
        <v>24</v>
      </c>
      <c r="L1016" s="10"/>
      <c r="M1016" s="13"/>
    </row>
    <row r="1017" spans="1:13" x14ac:dyDescent="0.25">
      <c r="A1017">
        <v>1975</v>
      </c>
      <c r="B1017" t="s">
        <v>11</v>
      </c>
      <c r="C1017">
        <v>51.099999999999902</v>
      </c>
      <c r="D1017" t="s">
        <v>24</v>
      </c>
      <c r="L1017" s="10"/>
      <c r="M1017" s="13"/>
    </row>
    <row r="1018" spans="1:13" x14ac:dyDescent="0.25">
      <c r="A1018">
        <v>1976</v>
      </c>
      <c r="B1018" t="s">
        <v>11</v>
      </c>
      <c r="C1018">
        <v>54.974999999999902</v>
      </c>
      <c r="D1018" t="s">
        <v>24</v>
      </c>
      <c r="L1018" s="10"/>
      <c r="M1018" s="13"/>
    </row>
    <row r="1019" spans="1:13" x14ac:dyDescent="0.25">
      <c r="A1019">
        <v>1977</v>
      </c>
      <c r="B1019" t="s">
        <v>11</v>
      </c>
      <c r="C1019">
        <v>58.95</v>
      </c>
      <c r="D1019" t="s">
        <v>24</v>
      </c>
      <c r="L1019" s="10"/>
      <c r="M1019" s="13"/>
    </row>
    <row r="1020" spans="1:13" x14ac:dyDescent="0.25">
      <c r="A1020">
        <v>1978</v>
      </c>
      <c r="B1020" t="s">
        <v>11</v>
      </c>
      <c r="C1020">
        <v>65.116666666666603</v>
      </c>
      <c r="D1020" t="s">
        <v>24</v>
      </c>
      <c r="L1020" s="10"/>
      <c r="M1020" s="13"/>
    </row>
    <row r="1021" spans="1:13" x14ac:dyDescent="0.25">
      <c r="A1021">
        <v>1979</v>
      </c>
      <c r="B1021" t="s">
        <v>11</v>
      </c>
      <c r="C1021">
        <v>73.8333333333333</v>
      </c>
      <c r="D1021" t="s">
        <v>24</v>
      </c>
      <c r="L1021" s="10"/>
      <c r="M1021" s="13"/>
    </row>
    <row r="1022" spans="1:13" x14ac:dyDescent="0.25">
      <c r="A1022">
        <v>1980</v>
      </c>
      <c r="B1022" t="s">
        <v>11</v>
      </c>
      <c r="C1022">
        <v>83.0833333333333</v>
      </c>
      <c r="D1022" t="s">
        <v>24</v>
      </c>
      <c r="L1022" s="10"/>
      <c r="M1022" s="13"/>
    </row>
    <row r="1023" spans="1:13" x14ac:dyDescent="0.25">
      <c r="A1023">
        <v>1981</v>
      </c>
      <c r="B1023" t="s">
        <v>11</v>
      </c>
      <c r="C1023">
        <v>91.366666666666603</v>
      </c>
      <c r="D1023" t="s">
        <v>24</v>
      </c>
      <c r="L1023" s="10"/>
      <c r="M1023" s="13"/>
    </row>
    <row r="1024" spans="1:13" x14ac:dyDescent="0.25">
      <c r="A1024">
        <v>1982</v>
      </c>
      <c r="B1024" t="s">
        <v>11</v>
      </c>
      <c r="C1024">
        <v>97.55</v>
      </c>
      <c r="D1024" t="s">
        <v>24</v>
      </c>
      <c r="L1024" s="10"/>
      <c r="M1024" s="13"/>
    </row>
    <row r="1025" spans="1:13" x14ac:dyDescent="0.25">
      <c r="A1025">
        <v>1983</v>
      </c>
      <c r="B1025" t="s">
        <v>11</v>
      </c>
      <c r="C1025">
        <v>99.983333333333306</v>
      </c>
      <c r="D1025" t="s">
        <v>24</v>
      </c>
      <c r="L1025" s="10"/>
      <c r="M1025" s="13"/>
    </row>
    <row r="1026" spans="1:13" x14ac:dyDescent="0.25">
      <c r="A1026">
        <v>1984</v>
      </c>
      <c r="B1026" t="s">
        <v>11</v>
      </c>
      <c r="C1026">
        <v>102.85</v>
      </c>
      <c r="D1026" t="s">
        <v>24</v>
      </c>
      <c r="L1026" s="10"/>
      <c r="M1026" s="13"/>
    </row>
    <row r="1027" spans="1:13" x14ac:dyDescent="0.25">
      <c r="A1027">
        <v>1985</v>
      </c>
      <c r="B1027" t="s">
        <v>11</v>
      </c>
      <c r="C1027">
        <v>104.916666666666</v>
      </c>
      <c r="D1027" t="s">
        <v>24</v>
      </c>
      <c r="L1027" s="10"/>
      <c r="M1027" s="13"/>
    </row>
    <row r="1028" spans="1:13" x14ac:dyDescent="0.25">
      <c r="A1028">
        <v>1986</v>
      </c>
      <c r="B1028" t="s">
        <v>11</v>
      </c>
      <c r="C1028">
        <v>103.833333333333</v>
      </c>
      <c r="D1028" t="s">
        <v>24</v>
      </c>
      <c r="L1028" s="10"/>
      <c r="M1028" s="13"/>
    </row>
    <row r="1029" spans="1:13" x14ac:dyDescent="0.25">
      <c r="A1029">
        <v>1987</v>
      </c>
      <c r="B1029" t="s">
        <v>11</v>
      </c>
      <c r="C1029">
        <v>106.649999999999</v>
      </c>
      <c r="D1029" t="s">
        <v>24</v>
      </c>
      <c r="L1029" s="10"/>
      <c r="M1029" s="13"/>
    </row>
    <row r="1030" spans="1:13" x14ac:dyDescent="0.25">
      <c r="A1030">
        <v>1988</v>
      </c>
      <c r="B1030" t="s">
        <v>11</v>
      </c>
      <c r="C1030">
        <v>109.716666666666</v>
      </c>
      <c r="D1030" t="s">
        <v>24</v>
      </c>
      <c r="L1030" s="10"/>
      <c r="M1030" s="13"/>
    </row>
    <row r="1031" spans="1:13" x14ac:dyDescent="0.25">
      <c r="A1031">
        <v>1989</v>
      </c>
      <c r="B1031" t="s">
        <v>11</v>
      </c>
      <c r="C1031">
        <v>114.266666666666</v>
      </c>
      <c r="D1031" t="s">
        <v>24</v>
      </c>
      <c r="L1031" s="10"/>
      <c r="M1031" s="13"/>
    </row>
    <row r="1032" spans="1:13" x14ac:dyDescent="0.25">
      <c r="A1032">
        <v>1990</v>
      </c>
      <c r="B1032" t="s">
        <v>11</v>
      </c>
      <c r="C1032">
        <v>120.86666666666601</v>
      </c>
      <c r="D1032" t="s">
        <v>24</v>
      </c>
      <c r="L1032" s="10"/>
      <c r="M1032" s="13"/>
    </row>
    <row r="1033" spans="1:13" x14ac:dyDescent="0.25">
      <c r="A1033">
        <v>1991</v>
      </c>
      <c r="B1033" t="s">
        <v>11</v>
      </c>
      <c r="C1033">
        <v>125.3</v>
      </c>
      <c r="D1033" t="s">
        <v>24</v>
      </c>
      <c r="L1033" s="10"/>
      <c r="M1033" s="13"/>
    </row>
    <row r="1034" spans="1:13" x14ac:dyDescent="0.25">
      <c r="A1034">
        <v>1992</v>
      </c>
      <c r="B1034" t="s">
        <v>11</v>
      </c>
      <c r="C1034">
        <v>129.183333333333</v>
      </c>
      <c r="D1034" t="s">
        <v>24</v>
      </c>
      <c r="L1034" s="10"/>
      <c r="M1034" s="13"/>
    </row>
    <row r="1035" spans="1:13" x14ac:dyDescent="0.25">
      <c r="A1035">
        <v>1993</v>
      </c>
      <c r="B1035" t="s">
        <v>11</v>
      </c>
      <c r="C1035">
        <v>133.75</v>
      </c>
      <c r="D1035" t="s">
        <v>24</v>
      </c>
      <c r="L1035" s="10"/>
      <c r="M1035" s="13"/>
    </row>
    <row r="1036" spans="1:13" x14ac:dyDescent="0.25">
      <c r="A1036">
        <v>1994</v>
      </c>
      <c r="B1036" t="s">
        <v>11</v>
      </c>
      <c r="C1036">
        <v>137.916666666666</v>
      </c>
      <c r="D1036" t="s">
        <v>24</v>
      </c>
      <c r="L1036" s="10"/>
      <c r="M1036" s="13"/>
    </row>
    <row r="1037" spans="1:13" x14ac:dyDescent="0.25">
      <c r="A1037">
        <v>1995</v>
      </c>
      <c r="B1037" t="s">
        <v>11</v>
      </c>
      <c r="C1037">
        <v>139.96666666666599</v>
      </c>
      <c r="D1037" t="s">
        <v>24</v>
      </c>
      <c r="L1037" s="10"/>
      <c r="M1037" s="13"/>
    </row>
    <row r="1038" spans="1:13" x14ac:dyDescent="0.25">
      <c r="A1038">
        <v>1996</v>
      </c>
      <c r="B1038" t="s">
        <v>11</v>
      </c>
      <c r="C1038">
        <v>142.833333333333</v>
      </c>
      <c r="D1038" t="s">
        <v>24</v>
      </c>
      <c r="L1038" s="10"/>
      <c r="M1038" s="13"/>
    </row>
    <row r="1039" spans="1:13" x14ac:dyDescent="0.25">
      <c r="A1039">
        <v>1997</v>
      </c>
      <c r="B1039" t="s">
        <v>11</v>
      </c>
      <c r="C1039">
        <v>145.46666666666599</v>
      </c>
      <c r="D1039" t="s">
        <v>24</v>
      </c>
      <c r="L1039" s="10"/>
      <c r="M1039" s="13"/>
    </row>
    <row r="1040" spans="1:13" x14ac:dyDescent="0.25">
      <c r="A1040">
        <v>1998</v>
      </c>
      <c r="B1040" t="s">
        <v>11</v>
      </c>
      <c r="C1040">
        <v>146.80000000000001</v>
      </c>
      <c r="D1040" t="s">
        <v>24</v>
      </c>
      <c r="L1040" s="10"/>
      <c r="M1040" s="13"/>
    </row>
    <row r="1041" spans="1:13" x14ac:dyDescent="0.25">
      <c r="A1041">
        <v>1999</v>
      </c>
      <c r="B1041" t="s">
        <v>11</v>
      </c>
      <c r="C1041">
        <v>148.933333333333</v>
      </c>
      <c r="D1041" t="s">
        <v>24</v>
      </c>
      <c r="L1041" s="10"/>
      <c r="M1041" s="13"/>
    </row>
    <row r="1042" spans="1:13" x14ac:dyDescent="0.25">
      <c r="A1042">
        <v>2000</v>
      </c>
      <c r="B1042" t="s">
        <v>11</v>
      </c>
      <c r="C1042">
        <v>154.44999999999999</v>
      </c>
      <c r="D1042" t="s">
        <v>24</v>
      </c>
      <c r="L1042" s="10"/>
      <c r="M1042" s="13"/>
    </row>
    <row r="1043" spans="1:13" x14ac:dyDescent="0.25">
      <c r="A1043">
        <v>2001</v>
      </c>
      <c r="B1043" t="s">
        <v>11</v>
      </c>
      <c r="C1043">
        <v>158.80000000000001</v>
      </c>
      <c r="D1043" t="s">
        <v>24</v>
      </c>
      <c r="L1043" s="10"/>
      <c r="M1043" s="13"/>
    </row>
    <row r="1044" spans="1:13" x14ac:dyDescent="0.25">
      <c r="A1044">
        <v>2002</v>
      </c>
      <c r="B1044" t="s">
        <v>11</v>
      </c>
      <c r="C1044">
        <v>159.36666666666599</v>
      </c>
      <c r="D1044" t="s">
        <v>24</v>
      </c>
      <c r="L1044" s="10"/>
      <c r="M1044" s="13"/>
    </row>
    <row r="1045" spans="1:13" x14ac:dyDescent="0.25">
      <c r="A1045">
        <v>2003</v>
      </c>
      <c r="B1045" t="s">
        <v>11</v>
      </c>
      <c r="C1045">
        <v>163.88333333333301</v>
      </c>
      <c r="D1045" t="s">
        <v>24</v>
      </c>
      <c r="L1045" s="10"/>
      <c r="M1045" s="13"/>
    </row>
    <row r="1046" spans="1:13" x14ac:dyDescent="0.25">
      <c r="A1046">
        <v>2004</v>
      </c>
      <c r="B1046" t="s">
        <v>11</v>
      </c>
      <c r="C1046">
        <v>169.73333333333301</v>
      </c>
      <c r="D1046" t="s">
        <v>24</v>
      </c>
      <c r="L1046" s="10"/>
      <c r="M1046" s="13"/>
    </row>
    <row r="1047" spans="1:13" x14ac:dyDescent="0.25">
      <c r="A1047">
        <v>2005</v>
      </c>
      <c r="B1047" t="s">
        <v>11</v>
      </c>
      <c r="C1047">
        <v>175.94999999999899</v>
      </c>
      <c r="D1047" t="s">
        <v>24</v>
      </c>
      <c r="L1047" s="10"/>
      <c r="M1047" s="13"/>
    </row>
    <row r="1048" spans="1:13" x14ac:dyDescent="0.25">
      <c r="A1048">
        <v>2006</v>
      </c>
      <c r="B1048" t="s">
        <v>11</v>
      </c>
      <c r="C1048">
        <v>180.71666666666599</v>
      </c>
      <c r="D1048" t="s">
        <v>24</v>
      </c>
      <c r="L1048" s="10"/>
      <c r="M1048" s="13"/>
    </row>
    <row r="1049" spans="1:13" x14ac:dyDescent="0.25">
      <c r="A1049">
        <v>2007</v>
      </c>
      <c r="B1049" t="s">
        <v>11</v>
      </c>
      <c r="C1049">
        <v>184.13233333333301</v>
      </c>
      <c r="D1049" t="s">
        <v>24</v>
      </c>
      <c r="L1049" s="10"/>
      <c r="M1049" s="13"/>
    </row>
    <row r="1050" spans="1:13" x14ac:dyDescent="0.25">
      <c r="A1050">
        <v>2008</v>
      </c>
      <c r="B1050" t="s">
        <v>11</v>
      </c>
      <c r="C1050">
        <v>189.956666666666</v>
      </c>
      <c r="D1050" t="s">
        <v>24</v>
      </c>
      <c r="L1050" s="10"/>
      <c r="M1050" s="13"/>
    </row>
    <row r="1051" spans="1:13" x14ac:dyDescent="0.25">
      <c r="A1051">
        <v>2009</v>
      </c>
      <c r="B1051" t="s">
        <v>11</v>
      </c>
      <c r="C1051">
        <v>190.704166666666</v>
      </c>
      <c r="D1051" t="s">
        <v>24</v>
      </c>
      <c r="L1051" s="10"/>
      <c r="M1051" s="13"/>
    </row>
    <row r="1052" spans="1:13" x14ac:dyDescent="0.25">
      <c r="A1052">
        <v>2010</v>
      </c>
      <c r="B1052" t="s">
        <v>11</v>
      </c>
      <c r="C1052">
        <v>194.32016666666601</v>
      </c>
      <c r="D1052" t="s">
        <v>24</v>
      </c>
      <c r="L1052" s="10"/>
      <c r="M1052" s="13"/>
    </row>
    <row r="1053" spans="1:13" x14ac:dyDescent="0.25">
      <c r="A1053">
        <v>2011</v>
      </c>
      <c r="B1053" t="s">
        <v>11</v>
      </c>
      <c r="C1053">
        <v>200.746166666666</v>
      </c>
      <c r="D1053" t="s">
        <v>24</v>
      </c>
      <c r="L1053" s="10"/>
      <c r="M1053" s="13"/>
    </row>
    <row r="1054" spans="1:13" x14ac:dyDescent="0.25">
      <c r="A1054">
        <v>2012</v>
      </c>
      <c r="B1054" t="s">
        <v>11</v>
      </c>
      <c r="C1054">
        <v>204.29716666666599</v>
      </c>
      <c r="D1054" t="s">
        <v>24</v>
      </c>
      <c r="L1054" s="10"/>
      <c r="M1054" s="13"/>
    </row>
    <row r="1055" spans="1:13" x14ac:dyDescent="0.25">
      <c r="A1055">
        <v>2013</v>
      </c>
      <c r="B1055" t="s">
        <v>11</v>
      </c>
      <c r="C1055">
        <v>207.88016666666601</v>
      </c>
      <c r="D1055" t="s">
        <v>24</v>
      </c>
      <c r="L1055" s="10"/>
      <c r="M1055" s="13"/>
    </row>
    <row r="1056" spans="1:13" x14ac:dyDescent="0.25">
      <c r="A1056">
        <v>2014</v>
      </c>
      <c r="B1056" t="s">
        <v>11</v>
      </c>
      <c r="C1056">
        <v>213.464</v>
      </c>
      <c r="D1056" t="s">
        <v>24</v>
      </c>
      <c r="L1056" s="10"/>
      <c r="M1056" s="13"/>
    </row>
    <row r="1057" spans="1:13" x14ac:dyDescent="0.25">
      <c r="A1057">
        <v>2015</v>
      </c>
      <c r="B1057" t="s">
        <v>11</v>
      </c>
      <c r="C1057">
        <v>213.12916666666601</v>
      </c>
      <c r="D1057" t="s">
        <v>24</v>
      </c>
      <c r="L1057" s="10"/>
      <c r="M1057" s="13"/>
    </row>
    <row r="1058" spans="1:13" x14ac:dyDescent="0.25">
      <c r="A1058">
        <v>2016</v>
      </c>
      <c r="B1058" t="s">
        <v>11</v>
      </c>
      <c r="C1058">
        <v>216.64383333333299</v>
      </c>
      <c r="D1058" t="s">
        <v>24</v>
      </c>
      <c r="L1058" s="10"/>
      <c r="M1058" s="13"/>
    </row>
    <row r="1059" spans="1:13" x14ac:dyDescent="0.25">
      <c r="A1059">
        <v>2017</v>
      </c>
      <c r="B1059" t="s">
        <v>11</v>
      </c>
      <c r="C1059">
        <v>220.959</v>
      </c>
      <c r="D1059" t="s">
        <v>24</v>
      </c>
      <c r="L1059" s="10"/>
      <c r="M1059" s="13"/>
    </row>
    <row r="1060" spans="1:13" x14ac:dyDescent="0.25">
      <c r="A1060">
        <v>2018</v>
      </c>
      <c r="B1060" t="s">
        <v>11</v>
      </c>
      <c r="C1060">
        <v>226.35900000000001</v>
      </c>
      <c r="D1060" t="s">
        <v>24</v>
      </c>
      <c r="L1060" s="10"/>
      <c r="M1060" s="13"/>
    </row>
    <row r="1061" spans="1:13" x14ac:dyDescent="0.25">
      <c r="A1061">
        <v>2019</v>
      </c>
      <c r="B1061" t="s">
        <v>11</v>
      </c>
      <c r="C1061">
        <v>228.935</v>
      </c>
      <c r="D1061" t="s">
        <v>24</v>
      </c>
      <c r="L1061" s="10"/>
      <c r="M1061" s="13"/>
    </row>
    <row r="1062" spans="1:13" x14ac:dyDescent="0.25">
      <c r="A1062">
        <v>2020</v>
      </c>
      <c r="B1062" t="s">
        <v>11</v>
      </c>
      <c r="C1062">
        <v>229.11383333333299</v>
      </c>
      <c r="D1062" t="s">
        <v>24</v>
      </c>
      <c r="L1062" s="10"/>
      <c r="M1062" s="13"/>
    </row>
    <row r="1063" spans="1:13" x14ac:dyDescent="0.25">
      <c r="A1063">
        <v>2021</v>
      </c>
      <c r="B1063" t="s">
        <v>11</v>
      </c>
      <c r="C1063">
        <v>238.66419999999999</v>
      </c>
      <c r="D1063" t="s">
        <v>24</v>
      </c>
      <c r="L1063" s="10"/>
      <c r="M1063" s="13"/>
    </row>
    <row r="1064" spans="1:13" x14ac:dyDescent="0.25">
      <c r="A1064">
        <v>2000</v>
      </c>
      <c r="B1064" t="s">
        <v>12</v>
      </c>
      <c r="C1064">
        <v>171.54999999999899</v>
      </c>
      <c r="D1064" t="s">
        <v>24</v>
      </c>
      <c r="L1064" s="10"/>
      <c r="M1064" s="13"/>
    </row>
    <row r="1065" spans="1:13" x14ac:dyDescent="0.25">
      <c r="A1065">
        <v>2001</v>
      </c>
      <c r="B1065" t="s">
        <v>12</v>
      </c>
      <c r="C1065">
        <v>177.31666666666601</v>
      </c>
      <c r="D1065" t="s">
        <v>24</v>
      </c>
      <c r="L1065" s="10"/>
      <c r="M1065" s="13"/>
    </row>
    <row r="1066" spans="1:13" x14ac:dyDescent="0.25">
      <c r="A1066">
        <v>2002</v>
      </c>
      <c r="B1066" t="s">
        <v>12</v>
      </c>
      <c r="C1066">
        <v>182.23333333333301</v>
      </c>
      <c r="D1066" t="s">
        <v>24</v>
      </c>
      <c r="L1066" s="10"/>
      <c r="M1066" s="13"/>
    </row>
    <row r="1067" spans="1:13" x14ac:dyDescent="0.25">
      <c r="A1067">
        <v>2003</v>
      </c>
      <c r="B1067" t="s">
        <v>12</v>
      </c>
      <c r="C1067">
        <v>186.958333333333</v>
      </c>
      <c r="D1067" t="s">
        <v>24</v>
      </c>
      <c r="L1067" s="10"/>
      <c r="M1067" s="13"/>
    </row>
    <row r="1068" spans="1:13" x14ac:dyDescent="0.25">
      <c r="A1068">
        <v>2004</v>
      </c>
      <c r="B1068" t="s">
        <v>12</v>
      </c>
      <c r="C1068">
        <v>193.2</v>
      </c>
      <c r="D1068" t="s">
        <v>24</v>
      </c>
      <c r="L1068" s="10"/>
      <c r="M1068" s="13"/>
    </row>
    <row r="1069" spans="1:13" x14ac:dyDescent="0.25">
      <c r="A1069">
        <v>2005</v>
      </c>
      <c r="B1069" t="s">
        <v>12</v>
      </c>
      <c r="C1069">
        <v>201.833333333333</v>
      </c>
      <c r="D1069" t="s">
        <v>24</v>
      </c>
      <c r="L1069" s="10"/>
      <c r="M1069" s="13"/>
    </row>
    <row r="1070" spans="1:13" x14ac:dyDescent="0.25">
      <c r="A1070">
        <v>2006</v>
      </c>
      <c r="B1070" t="s">
        <v>12</v>
      </c>
      <c r="C1070">
        <v>210.44166666666601</v>
      </c>
      <c r="D1070" t="s">
        <v>24</v>
      </c>
      <c r="L1070" s="10"/>
      <c r="M1070" s="13"/>
    </row>
    <row r="1071" spans="1:13" x14ac:dyDescent="0.25">
      <c r="A1071">
        <v>2007</v>
      </c>
      <c r="B1071" t="s">
        <v>12</v>
      </c>
      <c r="C1071">
        <v>217.33758333333299</v>
      </c>
      <c r="D1071" t="s">
        <v>24</v>
      </c>
      <c r="L1071" s="10"/>
      <c r="M1071" s="13"/>
    </row>
    <row r="1072" spans="1:13" x14ac:dyDescent="0.25">
      <c r="A1072">
        <v>2008</v>
      </c>
      <c r="B1072" t="s">
        <v>12</v>
      </c>
      <c r="C1072">
        <v>225.007583333333</v>
      </c>
      <c r="D1072" t="s">
        <v>24</v>
      </c>
      <c r="L1072" s="10"/>
      <c r="M1072" s="13"/>
    </row>
    <row r="1073" spans="1:13" x14ac:dyDescent="0.25">
      <c r="A1073">
        <v>2009</v>
      </c>
      <c r="B1073" t="s">
        <v>12</v>
      </c>
      <c r="C1073">
        <v>223.21849999999901</v>
      </c>
      <c r="D1073" t="s">
        <v>24</v>
      </c>
      <c r="L1073" s="10"/>
      <c r="M1073" s="13"/>
    </row>
    <row r="1074" spans="1:13" x14ac:dyDescent="0.25">
      <c r="A1074">
        <v>2010</v>
      </c>
      <c r="B1074" t="s">
        <v>12</v>
      </c>
      <c r="C1074">
        <v>225.894166666666</v>
      </c>
      <c r="D1074" t="s">
        <v>24</v>
      </c>
      <c r="L1074" s="10"/>
      <c r="M1074" s="13"/>
    </row>
    <row r="1075" spans="1:13" x14ac:dyDescent="0.25">
      <c r="A1075">
        <v>2011</v>
      </c>
      <c r="B1075" t="s">
        <v>12</v>
      </c>
      <c r="C1075">
        <v>231.92841666666601</v>
      </c>
      <c r="D1075" t="s">
        <v>24</v>
      </c>
      <c r="L1075" s="10"/>
      <c r="M1075" s="13"/>
    </row>
    <row r="1076" spans="1:13" x14ac:dyDescent="0.25">
      <c r="A1076">
        <v>2012</v>
      </c>
      <c r="B1076" t="s">
        <v>12</v>
      </c>
      <c r="C1076">
        <v>236.647666666666</v>
      </c>
      <c r="D1076" t="s">
        <v>24</v>
      </c>
      <c r="L1076" s="10"/>
      <c r="M1076" s="13"/>
    </row>
    <row r="1077" spans="1:13" x14ac:dyDescent="0.25">
      <c r="A1077">
        <v>2013</v>
      </c>
      <c r="B1077" t="s">
        <v>12</v>
      </c>
      <c r="C1077">
        <v>239.20699999999999</v>
      </c>
      <c r="D1077" t="s">
        <v>24</v>
      </c>
      <c r="L1077" s="10"/>
      <c r="M1077" s="13"/>
    </row>
    <row r="1078" spans="1:13" x14ac:dyDescent="0.25">
      <c r="A1078">
        <v>2014</v>
      </c>
      <c r="B1078" t="s">
        <v>12</v>
      </c>
      <c r="C1078">
        <v>242.43408333333301</v>
      </c>
      <c r="D1078" t="s">
        <v>24</v>
      </c>
      <c r="L1078" s="10"/>
      <c r="M1078" s="13"/>
    </row>
    <row r="1079" spans="1:13" x14ac:dyDescent="0.25">
      <c r="A1079">
        <v>2015</v>
      </c>
      <c r="B1079" t="s">
        <v>12</v>
      </c>
      <c r="C1079">
        <v>244.63208333333299</v>
      </c>
      <c r="D1079" t="s">
        <v>24</v>
      </c>
      <c r="L1079" s="10"/>
      <c r="M1079" s="13"/>
    </row>
    <row r="1080" spans="1:13" x14ac:dyDescent="0.25">
      <c r="A1080">
        <v>2016</v>
      </c>
      <c r="B1080" t="s">
        <v>12</v>
      </c>
      <c r="C1080">
        <v>249.24608333333299</v>
      </c>
      <c r="D1080" t="s">
        <v>24</v>
      </c>
      <c r="L1080" s="10"/>
      <c r="M1080" s="13"/>
    </row>
    <row r="1081" spans="1:13" x14ac:dyDescent="0.25">
      <c r="A1081">
        <v>2017</v>
      </c>
      <c r="B1081" t="s">
        <v>12</v>
      </c>
      <c r="C1081">
        <v>256.21024999999997</v>
      </c>
      <c r="D1081" t="s">
        <v>24</v>
      </c>
      <c r="L1081" s="10"/>
      <c r="M1081" s="13"/>
    </row>
    <row r="1082" spans="1:13" x14ac:dyDescent="0.25">
      <c r="A1082">
        <v>2018</v>
      </c>
      <c r="B1082" t="s">
        <v>12</v>
      </c>
      <c r="C1082">
        <v>265.96224999999998</v>
      </c>
      <c r="D1082" t="s">
        <v>24</v>
      </c>
      <c r="L1082" s="10"/>
      <c r="M1082" s="13"/>
    </row>
    <row r="1083" spans="1:13" x14ac:dyDescent="0.25">
      <c r="A1083">
        <v>2019</v>
      </c>
      <c r="B1083" t="s">
        <v>12</v>
      </c>
      <c r="C1083">
        <v>274.11441666666599</v>
      </c>
      <c r="D1083" t="s">
        <v>24</v>
      </c>
      <c r="L1083" s="10"/>
      <c r="M1083" s="13"/>
    </row>
    <row r="1084" spans="1:13" x14ac:dyDescent="0.25">
      <c r="A1084">
        <v>2020</v>
      </c>
      <c r="B1084" t="s">
        <v>12</v>
      </c>
      <c r="C1084">
        <v>278.56725</v>
      </c>
      <c r="D1084" t="s">
        <v>24</v>
      </c>
      <c r="L1084" s="10"/>
      <c r="M1084" s="13"/>
    </row>
    <row r="1085" spans="1:13" x14ac:dyDescent="0.25">
      <c r="A1085">
        <v>2021</v>
      </c>
      <c r="B1085" t="s">
        <v>12</v>
      </c>
      <c r="C1085">
        <v>286.80566666666601</v>
      </c>
      <c r="D1085" t="s">
        <v>24</v>
      </c>
      <c r="L1085" s="10"/>
      <c r="M1085" s="13"/>
    </row>
    <row r="1086" spans="1:13" x14ac:dyDescent="0.25">
      <c r="A1086">
        <v>1977</v>
      </c>
      <c r="B1086" t="s">
        <v>13</v>
      </c>
      <c r="C1086">
        <v>62</v>
      </c>
      <c r="D1086" t="s">
        <v>24</v>
      </c>
      <c r="L1086" s="10"/>
      <c r="M1086" s="13"/>
    </row>
    <row r="1087" spans="1:13" x14ac:dyDescent="0.25">
      <c r="A1087">
        <v>1978</v>
      </c>
      <c r="B1087" t="s">
        <v>13</v>
      </c>
      <c r="C1087">
        <v>64.5833333333333</v>
      </c>
      <c r="D1087" t="s">
        <v>24</v>
      </c>
      <c r="L1087" s="10"/>
      <c r="M1087" s="13"/>
    </row>
    <row r="1088" spans="1:13" x14ac:dyDescent="0.25">
      <c r="A1088">
        <v>1979</v>
      </c>
      <c r="B1088" t="s">
        <v>13</v>
      </c>
      <c r="C1088">
        <v>70.849999999999994</v>
      </c>
      <c r="D1088" t="s">
        <v>24</v>
      </c>
      <c r="L1088" s="10"/>
      <c r="M1088" s="13"/>
    </row>
    <row r="1089" spans="1:13" x14ac:dyDescent="0.25">
      <c r="A1089">
        <v>1980</v>
      </c>
      <c r="B1089" t="s">
        <v>13</v>
      </c>
      <c r="C1089">
        <v>80.8</v>
      </c>
      <c r="D1089" t="s">
        <v>24</v>
      </c>
      <c r="L1089" s="10"/>
      <c r="M1089" s="13"/>
    </row>
    <row r="1090" spans="1:13" x14ac:dyDescent="0.25">
      <c r="A1090">
        <v>1981</v>
      </c>
      <c r="B1090" t="s">
        <v>13</v>
      </c>
      <c r="C1090">
        <v>90</v>
      </c>
      <c r="D1090" t="s">
        <v>24</v>
      </c>
      <c r="L1090" s="10"/>
      <c r="M1090" s="13"/>
    </row>
    <row r="1091" spans="1:13" x14ac:dyDescent="0.25">
      <c r="A1091">
        <v>1982</v>
      </c>
      <c r="B1091" t="s">
        <v>13</v>
      </c>
      <c r="C1091">
        <v>96.566666666666606</v>
      </c>
      <c r="D1091" t="s">
        <v>24</v>
      </c>
      <c r="L1091" s="10"/>
      <c r="M1091" s="13"/>
    </row>
    <row r="1092" spans="1:13" x14ac:dyDescent="0.25">
      <c r="A1092">
        <v>1983</v>
      </c>
      <c r="B1092" t="s">
        <v>13</v>
      </c>
      <c r="C1092">
        <v>99.683333333333294</v>
      </c>
      <c r="D1092" t="s">
        <v>24</v>
      </c>
      <c r="L1092" s="10"/>
      <c r="M1092" s="13"/>
    </row>
    <row r="1093" spans="1:13" x14ac:dyDescent="0.25">
      <c r="A1093">
        <v>1984</v>
      </c>
      <c r="B1093" t="s">
        <v>13</v>
      </c>
      <c r="C1093">
        <v>103.416666666666</v>
      </c>
      <c r="D1093" t="s">
        <v>24</v>
      </c>
      <c r="L1093" s="10"/>
      <c r="M1093" s="13"/>
    </row>
    <row r="1094" spans="1:13" x14ac:dyDescent="0.25">
      <c r="A1094">
        <v>1985</v>
      </c>
      <c r="B1094" t="s">
        <v>13</v>
      </c>
      <c r="C1094">
        <v>106.333333333333</v>
      </c>
      <c r="D1094" t="s">
        <v>24</v>
      </c>
      <c r="L1094" s="10"/>
      <c r="M1094" s="13"/>
    </row>
    <row r="1095" spans="1:13" x14ac:dyDescent="0.25">
      <c r="A1095">
        <v>1986</v>
      </c>
      <c r="B1095" t="s">
        <v>13</v>
      </c>
      <c r="C1095">
        <v>107.883333333333</v>
      </c>
      <c r="D1095" t="s">
        <v>24</v>
      </c>
      <c r="L1095" s="10"/>
      <c r="M1095" s="13"/>
    </row>
    <row r="1096" spans="1:13" x14ac:dyDescent="0.25">
      <c r="A1096">
        <v>1987</v>
      </c>
      <c r="B1096" t="s">
        <v>13</v>
      </c>
      <c r="C1096">
        <v>111.666666666666</v>
      </c>
      <c r="D1096" t="s">
        <v>24</v>
      </c>
      <c r="L1096" s="10"/>
      <c r="M1096" s="13"/>
    </row>
    <row r="1097" spans="1:13" x14ac:dyDescent="0.25">
      <c r="A1097">
        <v>1988</v>
      </c>
      <c r="B1097" t="s">
        <v>13</v>
      </c>
      <c r="C1097">
        <v>116.61666666666601</v>
      </c>
      <c r="D1097" t="s">
        <v>24</v>
      </c>
      <c r="L1097" s="10"/>
      <c r="M1097" s="13"/>
    </row>
    <row r="1098" spans="1:13" x14ac:dyDescent="0.25">
      <c r="A1098">
        <v>1989</v>
      </c>
      <c r="B1098" t="s">
        <v>13</v>
      </c>
      <c r="C1098">
        <v>121.36666666666601</v>
      </c>
      <c r="D1098" t="s">
        <v>24</v>
      </c>
      <c r="L1098" s="10"/>
      <c r="M1098" s="13"/>
    </row>
    <row r="1099" spans="1:13" x14ac:dyDescent="0.25">
      <c r="A1099">
        <v>1990</v>
      </c>
      <c r="B1099" t="s">
        <v>13</v>
      </c>
      <c r="C1099">
        <v>127.683333333333</v>
      </c>
      <c r="D1099" t="s">
        <v>24</v>
      </c>
      <c r="L1099" s="10"/>
      <c r="M1099" s="13"/>
    </row>
    <row r="1100" spans="1:13" x14ac:dyDescent="0.25">
      <c r="A1100">
        <v>1991</v>
      </c>
      <c r="B1100" t="s">
        <v>13</v>
      </c>
      <c r="C1100">
        <v>132.183333333333</v>
      </c>
      <c r="D1100" t="s">
        <v>24</v>
      </c>
      <c r="L1100" s="10"/>
      <c r="M1100" s="13"/>
    </row>
    <row r="1101" spans="1:13" x14ac:dyDescent="0.25">
      <c r="A1101">
        <v>1992</v>
      </c>
      <c r="B1101" t="s">
        <v>13</v>
      </c>
      <c r="C1101">
        <v>134.36666666666599</v>
      </c>
      <c r="D1101" t="s">
        <v>24</v>
      </c>
      <c r="L1101" s="10"/>
      <c r="M1101" s="13"/>
    </row>
    <row r="1102" spans="1:13" x14ac:dyDescent="0.25">
      <c r="A1102">
        <v>1993</v>
      </c>
      <c r="B1102" t="s">
        <v>13</v>
      </c>
      <c r="C1102">
        <v>139</v>
      </c>
      <c r="D1102" t="s">
        <v>24</v>
      </c>
      <c r="L1102" s="10"/>
      <c r="M1102" s="13"/>
    </row>
    <row r="1103" spans="1:13" x14ac:dyDescent="0.25">
      <c r="A1103">
        <v>1994</v>
      </c>
      <c r="B1103" t="s">
        <v>13</v>
      </c>
      <c r="C1103">
        <v>143.36666666666599</v>
      </c>
      <c r="D1103" t="s">
        <v>24</v>
      </c>
      <c r="L1103" s="10"/>
      <c r="M1103" s="13"/>
    </row>
    <row r="1104" spans="1:13" x14ac:dyDescent="0.25">
      <c r="A1104">
        <v>1995</v>
      </c>
      <c r="B1104" t="s">
        <v>13</v>
      </c>
      <c r="C1104">
        <v>148.666666666666</v>
      </c>
      <c r="D1104" t="s">
        <v>24</v>
      </c>
      <c r="L1104" s="10"/>
      <c r="M1104" s="13"/>
    </row>
    <row r="1105" spans="1:13" x14ac:dyDescent="0.25">
      <c r="A1105">
        <v>1996</v>
      </c>
      <c r="B1105" t="s">
        <v>13</v>
      </c>
      <c r="C1105">
        <v>153.4</v>
      </c>
      <c r="D1105" t="s">
        <v>24</v>
      </c>
      <c r="L1105" s="10"/>
      <c r="M1105" s="13"/>
    </row>
    <row r="1106" spans="1:13" x14ac:dyDescent="0.25">
      <c r="A1106">
        <v>1997</v>
      </c>
      <c r="B1106" t="s">
        <v>13</v>
      </c>
      <c r="C1106">
        <v>158.52857142857101</v>
      </c>
      <c r="D1106" t="s">
        <v>24</v>
      </c>
      <c r="L1106" s="10"/>
      <c r="M1106" s="13"/>
    </row>
    <row r="1107" spans="1:13" x14ac:dyDescent="0.25">
      <c r="A1107">
        <v>1998</v>
      </c>
      <c r="B1107" t="s">
        <v>13</v>
      </c>
      <c r="C1107">
        <v>160.6</v>
      </c>
      <c r="D1107" t="s">
        <v>24</v>
      </c>
      <c r="L1107" s="10"/>
      <c r="M1107" s="13"/>
    </row>
    <row r="1108" spans="1:13" x14ac:dyDescent="0.25">
      <c r="A1108">
        <v>1999</v>
      </c>
      <c r="B1108" t="s">
        <v>13</v>
      </c>
      <c r="C1108">
        <v>162.6</v>
      </c>
      <c r="D1108" t="s">
        <v>24</v>
      </c>
      <c r="L1108" s="10"/>
      <c r="M1108" s="13"/>
    </row>
    <row r="1109" spans="1:13" x14ac:dyDescent="0.25">
      <c r="A1109">
        <v>2000</v>
      </c>
      <c r="B1109" t="s">
        <v>13</v>
      </c>
      <c r="C1109">
        <v>168.04999999999899</v>
      </c>
      <c r="D1109" t="s">
        <v>24</v>
      </c>
      <c r="L1109" s="10"/>
      <c r="M1109" s="13"/>
    </row>
    <row r="1110" spans="1:13" x14ac:dyDescent="0.25">
      <c r="A1110">
        <v>2001</v>
      </c>
      <c r="B1110" t="s">
        <v>13</v>
      </c>
      <c r="C1110">
        <v>173.166666666666</v>
      </c>
      <c r="D1110" t="s">
        <v>24</v>
      </c>
      <c r="L1110" s="10"/>
      <c r="M1110" s="13"/>
    </row>
    <row r="1111" spans="1:13" x14ac:dyDescent="0.25">
      <c r="A1111">
        <v>2002</v>
      </c>
      <c r="B1111" t="s">
        <v>13</v>
      </c>
      <c r="C1111">
        <v>175.75</v>
      </c>
      <c r="D1111" t="s">
        <v>24</v>
      </c>
      <c r="L1111" s="10"/>
      <c r="M1111" s="13"/>
    </row>
    <row r="1112" spans="1:13" x14ac:dyDescent="0.25">
      <c r="A1112">
        <v>2003</v>
      </c>
      <c r="B1112" t="s">
        <v>13</v>
      </c>
      <c r="C1112">
        <v>180.73333333333301</v>
      </c>
      <c r="D1112" t="s">
        <v>24</v>
      </c>
      <c r="L1112" s="10"/>
      <c r="M1112" s="13"/>
    </row>
    <row r="1113" spans="1:13" x14ac:dyDescent="0.25">
      <c r="A1113">
        <v>2004</v>
      </c>
      <c r="B1113" t="s">
        <v>13</v>
      </c>
      <c r="C1113">
        <v>185.85</v>
      </c>
      <c r="D1113" t="s">
        <v>24</v>
      </c>
      <c r="L1113" s="10"/>
      <c r="M1113" s="13"/>
    </row>
    <row r="1114" spans="1:13" x14ac:dyDescent="0.25">
      <c r="A1114">
        <v>2005</v>
      </c>
      <c r="B1114" t="s">
        <v>13</v>
      </c>
      <c r="C1114">
        <v>194.7</v>
      </c>
      <c r="D1114" t="s">
        <v>24</v>
      </c>
      <c r="L1114" s="10"/>
      <c r="M1114" s="13"/>
    </row>
    <row r="1115" spans="1:13" x14ac:dyDescent="0.25">
      <c r="A1115">
        <v>2006</v>
      </c>
      <c r="B1115" t="s">
        <v>13</v>
      </c>
      <c r="C1115">
        <v>204.266666666666</v>
      </c>
      <c r="D1115" t="s">
        <v>24</v>
      </c>
      <c r="L1115" s="10"/>
      <c r="M1115" s="13"/>
    </row>
    <row r="1116" spans="1:13" x14ac:dyDescent="0.25">
      <c r="A1116">
        <v>2007</v>
      </c>
      <c r="B1116" t="s">
        <v>13</v>
      </c>
      <c r="C1116">
        <v>212.886333333333</v>
      </c>
      <c r="D1116" t="s">
        <v>24</v>
      </c>
      <c r="L1116" s="10"/>
      <c r="M1116" s="13"/>
    </row>
    <row r="1117" spans="1:13" x14ac:dyDescent="0.25">
      <c r="A1117">
        <v>2008</v>
      </c>
      <c r="B1117" t="s">
        <v>13</v>
      </c>
      <c r="C1117">
        <v>222.1635</v>
      </c>
      <c r="D1117" t="s">
        <v>24</v>
      </c>
      <c r="L1117" s="10"/>
      <c r="M1117" s="13"/>
    </row>
    <row r="1118" spans="1:13" x14ac:dyDescent="0.25">
      <c r="A1118">
        <v>2009</v>
      </c>
      <c r="B1118" t="s">
        <v>13</v>
      </c>
      <c r="C1118">
        <v>221.579833333333</v>
      </c>
      <c r="D1118" t="s">
        <v>24</v>
      </c>
      <c r="L1118" s="10"/>
      <c r="M1118" s="13"/>
    </row>
    <row r="1119" spans="1:13" x14ac:dyDescent="0.25">
      <c r="A1119">
        <v>2010</v>
      </c>
      <c r="B1119" t="s">
        <v>13</v>
      </c>
      <c r="C1119">
        <v>223.14349999999999</v>
      </c>
      <c r="D1119" t="s">
        <v>24</v>
      </c>
      <c r="L1119" s="10"/>
      <c r="M1119" s="13"/>
    </row>
    <row r="1120" spans="1:13" x14ac:dyDescent="0.25">
      <c r="A1120">
        <v>2011</v>
      </c>
      <c r="B1120" t="s">
        <v>13</v>
      </c>
      <c r="C1120">
        <v>231.139166666666</v>
      </c>
      <c r="D1120" t="s">
        <v>24</v>
      </c>
      <c r="L1120" s="10"/>
      <c r="M1120" s="13"/>
    </row>
    <row r="1121" spans="1:13" x14ac:dyDescent="0.25">
      <c r="A1121">
        <v>2012</v>
      </c>
      <c r="B1121" t="s">
        <v>13</v>
      </c>
      <c r="C1121">
        <v>235.34249999999901</v>
      </c>
      <c r="D1121" t="s">
        <v>24</v>
      </c>
      <c r="L1121" s="10"/>
      <c r="M1121" s="13"/>
    </row>
    <row r="1122" spans="1:13" x14ac:dyDescent="0.25">
      <c r="A1122">
        <v>2013</v>
      </c>
      <c r="B1122" t="s">
        <v>13</v>
      </c>
      <c r="C1122">
        <v>238.362666666666</v>
      </c>
      <c r="D1122" t="s">
        <v>24</v>
      </c>
      <c r="L1122" s="10"/>
      <c r="M1122" s="13"/>
    </row>
    <row r="1123" spans="1:13" x14ac:dyDescent="0.25">
      <c r="A1123">
        <v>2014</v>
      </c>
      <c r="B1123" t="s">
        <v>13</v>
      </c>
      <c r="C1123">
        <v>243.28316666666601</v>
      </c>
      <c r="D1123" t="s">
        <v>24</v>
      </c>
      <c r="L1123" s="10"/>
      <c r="M1123" s="13"/>
    </row>
    <row r="1124" spans="1:13" x14ac:dyDescent="0.25">
      <c r="A1124">
        <v>2015</v>
      </c>
      <c r="B1124" t="s">
        <v>13</v>
      </c>
      <c r="C1124">
        <v>245.74283333333301</v>
      </c>
      <c r="D1124" t="s">
        <v>24</v>
      </c>
      <c r="L1124" s="10"/>
      <c r="M1124" s="13"/>
    </row>
    <row r="1125" spans="1:13" x14ac:dyDescent="0.25">
      <c r="A1125">
        <v>2016</v>
      </c>
      <c r="B1125" t="s">
        <v>13</v>
      </c>
      <c r="C1125">
        <v>250.256333333333</v>
      </c>
      <c r="D1125" t="s">
        <v>24</v>
      </c>
      <c r="L1125" s="10"/>
      <c r="M1125" s="13"/>
    </row>
    <row r="1126" spans="1:13" x14ac:dyDescent="0.25">
      <c r="A1126">
        <v>2017</v>
      </c>
      <c r="B1126" t="s">
        <v>13</v>
      </c>
      <c r="C1126">
        <v>256.72066666666598</v>
      </c>
      <c r="D1126" t="s">
        <v>24</v>
      </c>
      <c r="L1126" s="10"/>
      <c r="M1126" s="13"/>
    </row>
    <row r="1127" spans="1:13" x14ac:dyDescent="0.25">
      <c r="A1127">
        <v>2018</v>
      </c>
      <c r="B1127" t="s">
        <v>13</v>
      </c>
      <c r="C1127">
        <v>265.62200000000001</v>
      </c>
      <c r="D1127" t="s">
        <v>24</v>
      </c>
      <c r="L1127" s="10"/>
      <c r="M1127" s="13"/>
    </row>
    <row r="1128" spans="1:13" x14ac:dyDescent="0.25">
      <c r="A1128">
        <v>2019</v>
      </c>
      <c r="B1128" t="s">
        <v>13</v>
      </c>
      <c r="C1128">
        <v>270.07249999999999</v>
      </c>
      <c r="D1128" t="s">
        <v>24</v>
      </c>
      <c r="L1128" s="10"/>
      <c r="M1128" s="13"/>
    </row>
    <row r="1129" spans="1:13" x14ac:dyDescent="0.25">
      <c r="A1129">
        <v>2020</v>
      </c>
      <c r="B1129" t="s">
        <v>13</v>
      </c>
      <c r="C1129">
        <v>272.36349999999999</v>
      </c>
      <c r="D1129" t="s">
        <v>24</v>
      </c>
      <c r="L1129" s="10"/>
      <c r="M1129" s="13"/>
    </row>
    <row r="1130" spans="1:13" x14ac:dyDescent="0.25">
      <c r="A1130">
        <v>2021</v>
      </c>
      <c r="B1130" t="s">
        <v>13</v>
      </c>
      <c r="C1130">
        <v>283.2602</v>
      </c>
      <c r="D1130" t="s">
        <v>24</v>
      </c>
      <c r="L1130" s="10"/>
      <c r="M1130" s="13"/>
    </row>
    <row r="1131" spans="1:13" x14ac:dyDescent="0.25">
      <c r="A1131">
        <v>1984</v>
      </c>
      <c r="B1131" t="s">
        <v>14</v>
      </c>
      <c r="C1131">
        <v>103.1</v>
      </c>
      <c r="D1131" t="s">
        <v>24</v>
      </c>
      <c r="L1131" s="10"/>
      <c r="M1131" s="13"/>
    </row>
    <row r="1132" spans="1:13" x14ac:dyDescent="0.25">
      <c r="A1132">
        <v>1985</v>
      </c>
      <c r="B1132" t="s">
        <v>14</v>
      </c>
      <c r="C1132">
        <v>107</v>
      </c>
      <c r="D1132" t="s">
        <v>24</v>
      </c>
      <c r="L1132" s="10"/>
      <c r="M1132" s="13"/>
    </row>
    <row r="1133" spans="1:13" x14ac:dyDescent="0.25">
      <c r="A1133">
        <v>1986</v>
      </c>
      <c r="B1133" t="s">
        <v>14</v>
      </c>
      <c r="C1133">
        <v>108.4</v>
      </c>
      <c r="D1133" t="s">
        <v>24</v>
      </c>
      <c r="L1133" s="10"/>
      <c r="M1133" s="13"/>
    </row>
    <row r="1134" spans="1:13" x14ac:dyDescent="0.25">
      <c r="A1134">
        <v>1987</v>
      </c>
      <c r="B1134" t="s">
        <v>14</v>
      </c>
      <c r="C1134">
        <v>111.6</v>
      </c>
      <c r="D1134" t="s">
        <v>24</v>
      </c>
      <c r="L1134" s="10"/>
      <c r="M1134" s="13"/>
    </row>
    <row r="1135" spans="1:13" x14ac:dyDescent="0.25">
      <c r="A1135">
        <v>1988</v>
      </c>
      <c r="B1135" t="s">
        <v>14</v>
      </c>
      <c r="C1135">
        <v>117.2</v>
      </c>
      <c r="D1135" t="s">
        <v>24</v>
      </c>
      <c r="L1135" s="10"/>
      <c r="M1135" s="13"/>
    </row>
    <row r="1136" spans="1:13" x14ac:dyDescent="0.25">
      <c r="A1136">
        <v>1989</v>
      </c>
      <c r="B1136" t="s">
        <v>14</v>
      </c>
      <c r="C1136">
        <v>122</v>
      </c>
      <c r="D1136" t="s">
        <v>24</v>
      </c>
      <c r="L1136" s="10"/>
      <c r="M1136" s="13"/>
    </row>
    <row r="1137" spans="1:13" x14ac:dyDescent="0.25">
      <c r="A1137">
        <v>1990</v>
      </c>
      <c r="B1137" t="s">
        <v>14</v>
      </c>
      <c r="C1137">
        <v>127</v>
      </c>
      <c r="D1137" t="s">
        <v>24</v>
      </c>
      <c r="L1137" s="10"/>
      <c r="M1137" s="13"/>
    </row>
    <row r="1138" spans="1:13" x14ac:dyDescent="0.25">
      <c r="A1138">
        <v>1991</v>
      </c>
      <c r="B1138" t="s">
        <v>14</v>
      </c>
      <c r="C1138">
        <v>130.4</v>
      </c>
      <c r="D1138" t="s">
        <v>24</v>
      </c>
      <c r="L1138" s="10"/>
      <c r="M1138" s="13"/>
    </row>
    <row r="1139" spans="1:13" x14ac:dyDescent="0.25">
      <c r="A1139">
        <v>1992</v>
      </c>
      <c r="B1139" t="s">
        <v>14</v>
      </c>
      <c r="C1139">
        <v>135</v>
      </c>
      <c r="D1139" t="s">
        <v>24</v>
      </c>
      <c r="L1139" s="10"/>
      <c r="M1139" s="13"/>
    </row>
    <row r="1140" spans="1:13" x14ac:dyDescent="0.25">
      <c r="A1140">
        <v>1993</v>
      </c>
      <c r="B1140" t="s">
        <v>14</v>
      </c>
      <c r="C1140">
        <v>139.19999999999999</v>
      </c>
      <c r="D1140" t="s">
        <v>24</v>
      </c>
      <c r="L1140" s="10"/>
      <c r="M1140" s="13"/>
    </row>
    <row r="1141" spans="1:13" x14ac:dyDescent="0.25">
      <c r="A1141">
        <v>1994</v>
      </c>
      <c r="B1141" t="s">
        <v>14</v>
      </c>
      <c r="C1141">
        <v>143.6</v>
      </c>
      <c r="D1141" t="s">
        <v>24</v>
      </c>
      <c r="L1141" s="10"/>
      <c r="M1141" s="13"/>
    </row>
    <row r="1142" spans="1:13" x14ac:dyDescent="0.25">
      <c r="A1142">
        <v>1995</v>
      </c>
      <c r="B1142" t="s">
        <v>14</v>
      </c>
      <c r="C1142">
        <v>147</v>
      </c>
      <c r="D1142" t="s">
        <v>24</v>
      </c>
      <c r="L1142" s="10"/>
      <c r="M1142" s="13"/>
    </row>
    <row r="1143" spans="1:13" x14ac:dyDescent="0.25">
      <c r="A1143">
        <v>1996</v>
      </c>
      <c r="B1143" t="s">
        <v>14</v>
      </c>
      <c r="C1143">
        <v>151.9</v>
      </c>
      <c r="D1143" t="s">
        <v>24</v>
      </c>
      <c r="L1143" s="10"/>
      <c r="M1143" s="13"/>
    </row>
    <row r="1144" spans="1:13" x14ac:dyDescent="0.25">
      <c r="A1144">
        <v>1997</v>
      </c>
      <c r="B1144" t="s">
        <v>14</v>
      </c>
      <c r="C1144">
        <v>155.4</v>
      </c>
      <c r="D1144" t="s">
        <v>24</v>
      </c>
      <c r="L1144" s="10"/>
      <c r="M1144" s="13"/>
    </row>
    <row r="1145" spans="1:13" x14ac:dyDescent="0.25">
      <c r="A1145">
        <v>1998</v>
      </c>
      <c r="B1145" t="s">
        <v>14</v>
      </c>
      <c r="C1145">
        <v>158.30000000000001</v>
      </c>
      <c r="D1145" t="s">
        <v>24</v>
      </c>
      <c r="L1145" s="10"/>
      <c r="M1145" s="13"/>
    </row>
    <row r="1146" spans="1:13" x14ac:dyDescent="0.25">
      <c r="A1146">
        <v>1999</v>
      </c>
      <c r="B1146" t="s">
        <v>14</v>
      </c>
      <c r="C1146">
        <v>163.30000000000001</v>
      </c>
      <c r="D1146" t="s">
        <v>24</v>
      </c>
      <c r="L1146" s="10"/>
      <c r="M1146" s="13"/>
    </row>
    <row r="1147" spans="1:13" x14ac:dyDescent="0.25">
      <c r="A1147">
        <v>2000</v>
      </c>
      <c r="B1147" t="s">
        <v>14</v>
      </c>
      <c r="C1147">
        <v>170.1</v>
      </c>
      <c r="D1147" t="s">
        <v>24</v>
      </c>
      <c r="L1147" s="10"/>
      <c r="M1147" s="13"/>
    </row>
    <row r="1148" spans="1:13" x14ac:dyDescent="0.25">
      <c r="A1148">
        <v>2001</v>
      </c>
      <c r="B1148" t="s">
        <v>14</v>
      </c>
      <c r="C1148">
        <v>176.5</v>
      </c>
      <c r="D1148" t="s">
        <v>24</v>
      </c>
      <c r="L1148" s="10"/>
      <c r="M1148" s="13"/>
    </row>
    <row r="1149" spans="1:13" x14ac:dyDescent="0.25">
      <c r="A1149">
        <v>2002</v>
      </c>
      <c r="B1149" t="s">
        <v>14</v>
      </c>
      <c r="C1149">
        <v>179.6</v>
      </c>
      <c r="D1149" t="s">
        <v>24</v>
      </c>
      <c r="L1149" s="10"/>
      <c r="M1149" s="13"/>
    </row>
    <row r="1150" spans="1:13" x14ac:dyDescent="0.25">
      <c r="A1150">
        <v>2003</v>
      </c>
      <c r="B1150" t="s">
        <v>14</v>
      </c>
      <c r="C1150">
        <v>182.7</v>
      </c>
      <c r="D1150" t="s">
        <v>24</v>
      </c>
      <c r="L1150" s="10"/>
      <c r="M1150" s="13"/>
    </row>
    <row r="1151" spans="1:13" x14ac:dyDescent="0.25">
      <c r="A1151">
        <v>2004</v>
      </c>
      <c r="B1151" t="s">
        <v>14</v>
      </c>
      <c r="C1151">
        <v>187.9</v>
      </c>
      <c r="D1151" t="s">
        <v>24</v>
      </c>
      <c r="L1151" s="10"/>
      <c r="M1151" s="13"/>
    </row>
    <row r="1152" spans="1:13" x14ac:dyDescent="0.25">
      <c r="A1152">
        <v>2005</v>
      </c>
      <c r="B1152" t="s">
        <v>14</v>
      </c>
      <c r="C1152">
        <v>193.1</v>
      </c>
      <c r="D1152" t="s">
        <v>24</v>
      </c>
      <c r="L1152" s="10"/>
      <c r="M1152" s="13"/>
    </row>
    <row r="1153" spans="1:13" x14ac:dyDescent="0.25">
      <c r="A1153">
        <v>2006</v>
      </c>
      <c r="B1153" t="s">
        <v>14</v>
      </c>
      <c r="C1153">
        <v>196.2</v>
      </c>
      <c r="D1153" t="s">
        <v>24</v>
      </c>
      <c r="L1153" s="10"/>
      <c r="M1153" s="13"/>
    </row>
    <row r="1154" spans="1:13" x14ac:dyDescent="0.25">
      <c r="A1154">
        <v>2007</v>
      </c>
      <c r="B1154" t="s">
        <v>14</v>
      </c>
      <c r="C1154">
        <v>201.24700000000001</v>
      </c>
      <c r="D1154" t="s">
        <v>24</v>
      </c>
      <c r="L1154" s="10"/>
      <c r="M1154" s="13"/>
    </row>
    <row r="1155" spans="1:13" x14ac:dyDescent="0.25">
      <c r="A1155">
        <v>2008</v>
      </c>
      <c r="B1155" t="s">
        <v>14</v>
      </c>
      <c r="C1155">
        <v>208.958</v>
      </c>
      <c r="D1155" t="s">
        <v>24</v>
      </c>
      <c r="L1155" s="10"/>
      <c r="M1155" s="13"/>
    </row>
    <row r="1156" spans="1:13" x14ac:dyDescent="0.25">
      <c r="A1156">
        <v>2009</v>
      </c>
      <c r="B1156" t="s">
        <v>14</v>
      </c>
      <c r="C1156">
        <v>207.88900000000001</v>
      </c>
      <c r="D1156" t="s">
        <v>24</v>
      </c>
      <c r="L1156" s="10"/>
      <c r="M1156" s="13"/>
    </row>
    <row r="1157" spans="1:13" x14ac:dyDescent="0.25">
      <c r="A1157">
        <v>2010</v>
      </c>
      <c r="B1157" t="s">
        <v>14</v>
      </c>
      <c r="C1157">
        <v>211.72800000000001</v>
      </c>
      <c r="D1157" t="s">
        <v>24</v>
      </c>
      <c r="L1157" s="10"/>
      <c r="M1157" s="13"/>
    </row>
    <row r="1158" spans="1:13" x14ac:dyDescent="0.25">
      <c r="A1158">
        <v>2011</v>
      </c>
      <c r="B1158" t="s">
        <v>14</v>
      </c>
      <c r="C1158">
        <v>219.339</v>
      </c>
      <c r="D1158" t="s">
        <v>24</v>
      </c>
      <c r="L1158" s="10"/>
      <c r="M1158" s="13"/>
    </row>
    <row r="1159" spans="1:13" x14ac:dyDescent="0.25">
      <c r="A1159">
        <v>2012</v>
      </c>
      <c r="B1159" t="s">
        <v>14</v>
      </c>
      <c r="C1159">
        <v>224.459</v>
      </c>
      <c r="D1159" t="s">
        <v>24</v>
      </c>
      <c r="L1159" s="10"/>
      <c r="M1159" s="13"/>
    </row>
    <row r="1160" spans="1:13" x14ac:dyDescent="0.25">
      <c r="A1160">
        <v>2013</v>
      </c>
      <c r="B1160" t="s">
        <v>14</v>
      </c>
      <c r="C1160">
        <v>228.81100000000001</v>
      </c>
      <c r="D1160" t="s">
        <v>24</v>
      </c>
      <c r="L1160" s="10"/>
      <c r="M1160" s="13"/>
    </row>
    <row r="1161" spans="1:13" x14ac:dyDescent="0.25">
      <c r="A1161">
        <v>2014</v>
      </c>
      <c r="B1161" t="s">
        <v>14</v>
      </c>
      <c r="C1161">
        <v>232.01300000000001</v>
      </c>
      <c r="D1161" t="s">
        <v>24</v>
      </c>
      <c r="L1161" s="10"/>
      <c r="M1161" s="13"/>
    </row>
    <row r="1162" spans="1:13" x14ac:dyDescent="0.25">
      <c r="A1162">
        <v>2015</v>
      </c>
      <c r="B1162" t="s">
        <v>14</v>
      </c>
      <c r="C1162">
        <v>230.56700000000001</v>
      </c>
      <c r="D1162" t="s">
        <v>24</v>
      </c>
      <c r="L1162" s="10"/>
      <c r="M1162" s="13"/>
    </row>
    <row r="1163" spans="1:13" x14ac:dyDescent="0.25">
      <c r="A1163">
        <v>2016</v>
      </c>
      <c r="B1163" t="s">
        <v>14</v>
      </c>
      <c r="C1163">
        <v>234.14500000000001</v>
      </c>
      <c r="D1163" t="s">
        <v>24</v>
      </c>
      <c r="L1163" s="10"/>
      <c r="M1163" s="13"/>
    </row>
    <row r="1164" spans="1:13" x14ac:dyDescent="0.25">
      <c r="A1164">
        <v>2017</v>
      </c>
      <c r="B1164" t="s">
        <v>14</v>
      </c>
      <c r="C1164">
        <v>239.239</v>
      </c>
      <c r="D1164" t="s">
        <v>24</v>
      </c>
      <c r="L1164" s="10"/>
      <c r="M1164" s="13"/>
    </row>
    <row r="1165" spans="1:13" x14ac:dyDescent="0.25">
      <c r="A1165">
        <v>2018</v>
      </c>
      <c r="B1165" t="s">
        <v>14</v>
      </c>
      <c r="C1165">
        <v>244.96899999999999</v>
      </c>
      <c r="D1165" t="s">
        <v>24</v>
      </c>
      <c r="L1165" s="10"/>
      <c r="M1165" s="13"/>
    </row>
    <row r="1166" spans="1:13" x14ac:dyDescent="0.25">
      <c r="A1166">
        <v>2019</v>
      </c>
      <c r="B1166" t="s">
        <v>14</v>
      </c>
      <c r="C1166">
        <v>250.10599999999999</v>
      </c>
      <c r="D1166" t="s">
        <v>24</v>
      </c>
      <c r="L1166" s="10"/>
      <c r="M1166" s="13"/>
    </row>
    <row r="1167" spans="1:13" x14ac:dyDescent="0.25">
      <c r="A1167">
        <v>2020</v>
      </c>
      <c r="B1167" t="s">
        <v>14</v>
      </c>
      <c r="C1167">
        <v>252.99700000000001</v>
      </c>
      <c r="D1167" t="s">
        <v>24</v>
      </c>
      <c r="L1167" s="10"/>
      <c r="M1167" s="13"/>
    </row>
    <row r="1168" spans="1:13" x14ac:dyDescent="0.25">
      <c r="A1168">
        <v>1915</v>
      </c>
      <c r="B1168" t="s">
        <v>15</v>
      </c>
      <c r="C1168">
        <v>10.1</v>
      </c>
      <c r="D1168" t="s">
        <v>24</v>
      </c>
      <c r="L1168" s="10"/>
      <c r="M1168" s="13"/>
    </row>
    <row r="1169" spans="1:13" x14ac:dyDescent="0.25">
      <c r="A1169">
        <v>1916</v>
      </c>
      <c r="B1169" t="s">
        <v>15</v>
      </c>
      <c r="C1169">
        <v>11.3</v>
      </c>
      <c r="D1169" t="s">
        <v>24</v>
      </c>
      <c r="L1169" s="10"/>
      <c r="M1169" s="13"/>
    </row>
    <row r="1170" spans="1:13" x14ac:dyDescent="0.25">
      <c r="A1170">
        <v>1917</v>
      </c>
      <c r="B1170" t="s">
        <v>15</v>
      </c>
      <c r="C1170">
        <v>13.8</v>
      </c>
      <c r="D1170" t="s">
        <v>24</v>
      </c>
      <c r="L1170" s="10"/>
      <c r="M1170" s="13"/>
    </row>
    <row r="1171" spans="1:13" x14ac:dyDescent="0.25">
      <c r="A1171">
        <v>1918</v>
      </c>
      <c r="B1171" t="s">
        <v>15</v>
      </c>
      <c r="C1171">
        <v>16.8</v>
      </c>
      <c r="D1171" t="s">
        <v>24</v>
      </c>
      <c r="L1171" s="10"/>
      <c r="M1171" s="13"/>
    </row>
    <row r="1172" spans="1:13" x14ac:dyDescent="0.25">
      <c r="A1172">
        <v>1919</v>
      </c>
      <c r="B1172" t="s">
        <v>15</v>
      </c>
      <c r="C1172">
        <v>18.2</v>
      </c>
      <c r="D1172" t="s">
        <v>24</v>
      </c>
      <c r="L1172" s="10"/>
      <c r="M1172" s="13"/>
    </row>
    <row r="1173" spans="1:13" x14ac:dyDescent="0.25">
      <c r="A1173">
        <v>1920</v>
      </c>
      <c r="B1173" t="s">
        <v>15</v>
      </c>
      <c r="C1173">
        <v>20.2</v>
      </c>
      <c r="D1173" t="s">
        <v>24</v>
      </c>
      <c r="L1173" s="10"/>
      <c r="M1173" s="13"/>
    </row>
    <row r="1174" spans="1:13" x14ac:dyDescent="0.25">
      <c r="A1174">
        <v>1921</v>
      </c>
      <c r="B1174" t="s">
        <v>15</v>
      </c>
      <c r="C1174">
        <v>17.8666666666666</v>
      </c>
      <c r="D1174" t="s">
        <v>24</v>
      </c>
      <c r="L1174" s="10"/>
      <c r="M1174" s="13"/>
    </row>
    <row r="1175" spans="1:13" x14ac:dyDescent="0.25">
      <c r="A1175">
        <v>1922</v>
      </c>
      <c r="B1175" t="s">
        <v>15</v>
      </c>
      <c r="C1175">
        <v>17.2</v>
      </c>
      <c r="D1175" t="s">
        <v>24</v>
      </c>
      <c r="L1175" s="10"/>
      <c r="M1175" s="13"/>
    </row>
    <row r="1176" spans="1:13" x14ac:dyDescent="0.25">
      <c r="A1176">
        <v>1923</v>
      </c>
      <c r="B1176" t="s">
        <v>15</v>
      </c>
      <c r="C1176">
        <v>17.524999999999999</v>
      </c>
      <c r="D1176" t="s">
        <v>24</v>
      </c>
      <c r="L1176" s="10"/>
      <c r="M1176" s="13"/>
    </row>
    <row r="1177" spans="1:13" x14ac:dyDescent="0.25">
      <c r="A1177">
        <v>1924</v>
      </c>
      <c r="B1177" t="s">
        <v>15</v>
      </c>
      <c r="C1177">
        <v>17.474999999999898</v>
      </c>
      <c r="D1177" t="s">
        <v>24</v>
      </c>
      <c r="L1177" s="10"/>
      <c r="M1177" s="13"/>
    </row>
    <row r="1178" spans="1:13" x14ac:dyDescent="0.25">
      <c r="A1178">
        <v>1925</v>
      </c>
      <c r="B1178" t="s">
        <v>15</v>
      </c>
      <c r="C1178">
        <v>18.100000000000001</v>
      </c>
      <c r="D1178" t="s">
        <v>24</v>
      </c>
      <c r="L1178" s="10"/>
      <c r="M1178" s="13"/>
    </row>
    <row r="1179" spans="1:13" x14ac:dyDescent="0.25">
      <c r="A1179">
        <v>1926</v>
      </c>
      <c r="B1179" t="s">
        <v>15</v>
      </c>
      <c r="C1179">
        <v>18.100000000000001</v>
      </c>
      <c r="D1179" t="s">
        <v>24</v>
      </c>
      <c r="L1179" s="10"/>
      <c r="M1179" s="13"/>
    </row>
    <row r="1180" spans="1:13" x14ac:dyDescent="0.25">
      <c r="A1180">
        <v>1927</v>
      </c>
      <c r="B1180" t="s">
        <v>15</v>
      </c>
      <c r="C1180">
        <v>18.05</v>
      </c>
      <c r="D1180" t="s">
        <v>24</v>
      </c>
      <c r="L1180" s="10"/>
      <c r="M1180" s="13"/>
    </row>
    <row r="1181" spans="1:13" x14ac:dyDescent="0.25">
      <c r="A1181">
        <v>1928</v>
      </c>
      <c r="B1181" t="s">
        <v>15</v>
      </c>
      <c r="C1181">
        <v>17.75</v>
      </c>
      <c r="D1181" t="s">
        <v>24</v>
      </c>
      <c r="L1181" s="10"/>
      <c r="M1181" s="13"/>
    </row>
    <row r="1182" spans="1:13" x14ac:dyDescent="0.25">
      <c r="A1182">
        <v>1929</v>
      </c>
      <c r="B1182" t="s">
        <v>15</v>
      </c>
      <c r="C1182">
        <v>17.850000000000001</v>
      </c>
      <c r="D1182" t="s">
        <v>24</v>
      </c>
      <c r="L1182" s="10"/>
      <c r="M1182" s="13"/>
    </row>
    <row r="1183" spans="1:13" x14ac:dyDescent="0.25">
      <c r="A1183">
        <v>1930</v>
      </c>
      <c r="B1183" t="s">
        <v>15</v>
      </c>
      <c r="C1183">
        <v>17.2</v>
      </c>
      <c r="D1183" t="s">
        <v>24</v>
      </c>
      <c r="L1183" s="10"/>
      <c r="M1183" s="13"/>
    </row>
    <row r="1184" spans="1:13" x14ac:dyDescent="0.25">
      <c r="A1184">
        <v>1931</v>
      </c>
      <c r="B1184" t="s">
        <v>15</v>
      </c>
      <c r="C1184">
        <v>15.7</v>
      </c>
      <c r="D1184" t="s">
        <v>24</v>
      </c>
      <c r="L1184" s="10"/>
      <c r="M1184" s="13"/>
    </row>
    <row r="1185" spans="1:13" x14ac:dyDescent="0.25">
      <c r="A1185">
        <v>1932</v>
      </c>
      <c r="B1185" t="s">
        <v>15</v>
      </c>
      <c r="C1185">
        <v>14.45</v>
      </c>
      <c r="D1185" t="s">
        <v>24</v>
      </c>
      <c r="L1185" s="10"/>
      <c r="M1185" s="13"/>
    </row>
    <row r="1186" spans="1:13" x14ac:dyDescent="0.25">
      <c r="A1186">
        <v>1933</v>
      </c>
      <c r="B1186" t="s">
        <v>15</v>
      </c>
      <c r="C1186">
        <v>13.85</v>
      </c>
      <c r="D1186" t="s">
        <v>24</v>
      </c>
      <c r="L1186" s="10"/>
      <c r="M1186" s="13"/>
    </row>
    <row r="1187" spans="1:13" x14ac:dyDescent="0.25">
      <c r="A1187">
        <v>1934</v>
      </c>
      <c r="B1187" t="s">
        <v>15</v>
      </c>
      <c r="C1187">
        <v>14.35</v>
      </c>
      <c r="D1187" t="s">
        <v>24</v>
      </c>
      <c r="L1187" s="10"/>
      <c r="M1187" s="13"/>
    </row>
    <row r="1188" spans="1:13" x14ac:dyDescent="0.25">
      <c r="A1188">
        <v>1935</v>
      </c>
      <c r="B1188" t="s">
        <v>15</v>
      </c>
      <c r="C1188">
        <v>14.3666666666666</v>
      </c>
      <c r="D1188" t="s">
        <v>24</v>
      </c>
      <c r="L1188" s="10"/>
      <c r="M1188" s="13"/>
    </row>
    <row r="1189" spans="1:13" x14ac:dyDescent="0.25">
      <c r="A1189">
        <v>1936</v>
      </c>
      <c r="B1189" t="s">
        <v>15</v>
      </c>
      <c r="C1189">
        <v>14.54</v>
      </c>
      <c r="D1189" t="s">
        <v>24</v>
      </c>
      <c r="L1189" s="10"/>
      <c r="M1189" s="13"/>
    </row>
    <row r="1190" spans="1:13" x14ac:dyDescent="0.25">
      <c r="A1190">
        <v>1937</v>
      </c>
      <c r="B1190" t="s">
        <v>15</v>
      </c>
      <c r="C1190">
        <v>14.95</v>
      </c>
      <c r="D1190" t="s">
        <v>24</v>
      </c>
      <c r="L1190" s="10"/>
      <c r="M1190" s="13"/>
    </row>
    <row r="1191" spans="1:13" x14ac:dyDescent="0.25">
      <c r="A1191">
        <v>1938</v>
      </c>
      <c r="B1191" t="s">
        <v>15</v>
      </c>
      <c r="C1191">
        <v>14.55</v>
      </c>
      <c r="D1191" t="s">
        <v>24</v>
      </c>
      <c r="L1191" s="10"/>
      <c r="M1191" s="13"/>
    </row>
    <row r="1192" spans="1:13" x14ac:dyDescent="0.25">
      <c r="A1192">
        <v>1939</v>
      </c>
      <c r="B1192" t="s">
        <v>15</v>
      </c>
      <c r="C1192">
        <v>14.55</v>
      </c>
      <c r="D1192" t="s">
        <v>24</v>
      </c>
      <c r="L1192" s="10"/>
      <c r="M1192" s="13"/>
    </row>
    <row r="1193" spans="1:13" x14ac:dyDescent="0.25">
      <c r="A1193">
        <v>1940</v>
      </c>
      <c r="B1193" t="s">
        <v>15</v>
      </c>
      <c r="C1193">
        <v>14.7</v>
      </c>
      <c r="D1193" t="s">
        <v>24</v>
      </c>
      <c r="L1193" s="10"/>
      <c r="M1193" s="13"/>
    </row>
    <row r="1194" spans="1:13" x14ac:dyDescent="0.25">
      <c r="A1194">
        <v>1941</v>
      </c>
      <c r="B1194" t="s">
        <v>15</v>
      </c>
      <c r="C1194">
        <v>15.25</v>
      </c>
      <c r="D1194" t="s">
        <v>24</v>
      </c>
      <c r="L1194" s="10"/>
      <c r="M1194" s="13"/>
    </row>
    <row r="1195" spans="1:13" x14ac:dyDescent="0.25">
      <c r="A1195">
        <v>1942</v>
      </c>
      <c r="B1195" t="s">
        <v>15</v>
      </c>
      <c r="C1195">
        <v>16.716666666666601</v>
      </c>
      <c r="D1195" t="s">
        <v>24</v>
      </c>
      <c r="L1195" s="10"/>
      <c r="M1195" s="13"/>
    </row>
    <row r="1196" spans="1:13" x14ac:dyDescent="0.25">
      <c r="A1196">
        <v>1943</v>
      </c>
      <c r="B1196" t="s">
        <v>15</v>
      </c>
      <c r="C1196">
        <v>17.966666666666601</v>
      </c>
      <c r="D1196" t="s">
        <v>24</v>
      </c>
      <c r="L1196" s="10"/>
      <c r="M1196" s="13"/>
    </row>
    <row r="1197" spans="1:13" x14ac:dyDescent="0.25">
      <c r="A1197">
        <v>1944</v>
      </c>
      <c r="B1197" t="s">
        <v>15</v>
      </c>
      <c r="C1197">
        <v>18.399999999999999</v>
      </c>
      <c r="D1197" t="s">
        <v>24</v>
      </c>
      <c r="L1197" s="10"/>
      <c r="M1197" s="13"/>
    </row>
    <row r="1198" spans="1:13" x14ac:dyDescent="0.25">
      <c r="A1198">
        <v>1945</v>
      </c>
      <c r="B1198" t="s">
        <v>15</v>
      </c>
      <c r="C1198">
        <v>18.824999999999999</v>
      </c>
      <c r="D1198" t="s">
        <v>24</v>
      </c>
      <c r="L1198" s="10"/>
      <c r="M1198" s="13"/>
    </row>
    <row r="1199" spans="1:13" x14ac:dyDescent="0.25">
      <c r="A1199">
        <v>1946</v>
      </c>
      <c r="B1199" t="s">
        <v>15</v>
      </c>
      <c r="C1199">
        <v>20.683333333333302</v>
      </c>
      <c r="D1199" t="s">
        <v>24</v>
      </c>
      <c r="L1199" s="10"/>
      <c r="M1199" s="13"/>
    </row>
    <row r="1200" spans="1:13" x14ac:dyDescent="0.25">
      <c r="A1200">
        <v>1947</v>
      </c>
      <c r="B1200" t="s">
        <v>15</v>
      </c>
      <c r="C1200">
        <v>23.1666666666666</v>
      </c>
      <c r="D1200" t="s">
        <v>24</v>
      </c>
      <c r="L1200" s="10"/>
      <c r="M1200" s="13"/>
    </row>
    <row r="1201" spans="1:13" x14ac:dyDescent="0.25">
      <c r="A1201">
        <v>1948</v>
      </c>
      <c r="B1201" t="s">
        <v>15</v>
      </c>
      <c r="C1201">
        <v>24.7416666666666</v>
      </c>
      <c r="D1201" t="s">
        <v>24</v>
      </c>
      <c r="L1201" s="10"/>
      <c r="M1201" s="13"/>
    </row>
    <row r="1202" spans="1:13" x14ac:dyDescent="0.25">
      <c r="A1202">
        <v>1949</v>
      </c>
      <c r="B1202" t="s">
        <v>15</v>
      </c>
      <c r="C1202">
        <v>24.466666666666601</v>
      </c>
      <c r="D1202" t="s">
        <v>24</v>
      </c>
      <c r="L1202" s="10"/>
      <c r="M1202" s="13"/>
    </row>
    <row r="1203" spans="1:13" x14ac:dyDescent="0.25">
      <c r="A1203">
        <v>1950</v>
      </c>
      <c r="B1203" t="s">
        <v>15</v>
      </c>
      <c r="C1203">
        <v>24.608333333333299</v>
      </c>
      <c r="D1203" t="s">
        <v>24</v>
      </c>
      <c r="L1203" s="10"/>
      <c r="M1203" s="13"/>
    </row>
    <row r="1204" spans="1:13" x14ac:dyDescent="0.25">
      <c r="A1204">
        <v>1951</v>
      </c>
      <c r="B1204" t="s">
        <v>15</v>
      </c>
      <c r="C1204">
        <v>26.441666666666599</v>
      </c>
      <c r="D1204" t="s">
        <v>24</v>
      </c>
      <c r="L1204" s="10"/>
      <c r="M1204" s="13"/>
    </row>
    <row r="1205" spans="1:13" x14ac:dyDescent="0.25">
      <c r="A1205">
        <v>1952</v>
      </c>
      <c r="B1205" t="s">
        <v>15</v>
      </c>
      <c r="C1205">
        <v>26.899999999999899</v>
      </c>
      <c r="D1205" t="s">
        <v>24</v>
      </c>
      <c r="L1205" s="10"/>
      <c r="M1205" s="13"/>
    </row>
    <row r="1206" spans="1:13" x14ac:dyDescent="0.25">
      <c r="A1206">
        <v>1953</v>
      </c>
      <c r="B1206" t="s">
        <v>15</v>
      </c>
      <c r="C1206">
        <v>27.0416666666666</v>
      </c>
      <c r="D1206" t="s">
        <v>24</v>
      </c>
      <c r="L1206" s="10"/>
      <c r="M1206" s="13"/>
    </row>
    <row r="1207" spans="1:13" x14ac:dyDescent="0.25">
      <c r="A1207">
        <v>1954</v>
      </c>
      <c r="B1207" t="s">
        <v>15</v>
      </c>
      <c r="C1207">
        <v>27.2083333333333</v>
      </c>
      <c r="D1207" t="s">
        <v>24</v>
      </c>
      <c r="L1207" s="10"/>
      <c r="M1207" s="13"/>
    </row>
    <row r="1208" spans="1:13" x14ac:dyDescent="0.25">
      <c r="A1208">
        <v>1955</v>
      </c>
      <c r="B1208" t="s">
        <v>15</v>
      </c>
      <c r="C1208">
        <v>27.0833333333333</v>
      </c>
      <c r="D1208" t="s">
        <v>24</v>
      </c>
      <c r="L1208" s="10"/>
      <c r="M1208" s="13"/>
    </row>
    <row r="1209" spans="1:13" x14ac:dyDescent="0.25">
      <c r="A1209">
        <v>1956</v>
      </c>
      <c r="B1209" t="s">
        <v>15</v>
      </c>
      <c r="C1209">
        <v>27.483333333333299</v>
      </c>
      <c r="D1209" t="s">
        <v>24</v>
      </c>
      <c r="L1209" s="10"/>
      <c r="M1209" s="13"/>
    </row>
    <row r="1210" spans="1:13" x14ac:dyDescent="0.25">
      <c r="A1210">
        <v>1957</v>
      </c>
      <c r="B1210" t="s">
        <v>15</v>
      </c>
      <c r="C1210">
        <v>28.358333333333299</v>
      </c>
      <c r="D1210" t="s">
        <v>24</v>
      </c>
      <c r="L1210" s="10"/>
      <c r="M1210" s="13"/>
    </row>
    <row r="1211" spans="1:13" x14ac:dyDescent="0.25">
      <c r="A1211">
        <v>1958</v>
      </c>
      <c r="B1211" t="s">
        <v>15</v>
      </c>
      <c r="C1211">
        <v>29.2083333333333</v>
      </c>
      <c r="D1211" t="s">
        <v>24</v>
      </c>
      <c r="L1211" s="10"/>
      <c r="M1211" s="13"/>
    </row>
    <row r="1212" spans="1:13" x14ac:dyDescent="0.25">
      <c r="A1212">
        <v>1959</v>
      </c>
      <c r="B1212" t="s">
        <v>15</v>
      </c>
      <c r="C1212">
        <v>29.649999999999899</v>
      </c>
      <c r="D1212" t="s">
        <v>24</v>
      </c>
      <c r="L1212" s="10"/>
      <c r="M1212" s="13"/>
    </row>
    <row r="1213" spans="1:13" x14ac:dyDescent="0.25">
      <c r="A1213">
        <v>1960</v>
      </c>
      <c r="B1213" t="s">
        <v>15</v>
      </c>
      <c r="C1213">
        <v>30.191666666666599</v>
      </c>
      <c r="D1213" t="s">
        <v>24</v>
      </c>
      <c r="L1213" s="10"/>
      <c r="M1213" s="13"/>
    </row>
    <row r="1214" spans="1:13" x14ac:dyDescent="0.25">
      <c r="A1214">
        <v>1961</v>
      </c>
      <c r="B1214" t="s">
        <v>15</v>
      </c>
      <c r="C1214">
        <v>30.4583333333333</v>
      </c>
      <c r="D1214" t="s">
        <v>24</v>
      </c>
      <c r="L1214" s="10"/>
      <c r="M1214" s="13"/>
    </row>
    <row r="1215" spans="1:13" x14ac:dyDescent="0.25">
      <c r="A1215">
        <v>1962</v>
      </c>
      <c r="B1215" t="s">
        <v>15</v>
      </c>
      <c r="C1215">
        <v>30.925000000000001</v>
      </c>
      <c r="D1215" t="s">
        <v>24</v>
      </c>
      <c r="L1215" s="10"/>
      <c r="M1215" s="13"/>
    </row>
    <row r="1216" spans="1:13" x14ac:dyDescent="0.25">
      <c r="A1216">
        <v>1963</v>
      </c>
      <c r="B1216" t="s">
        <v>15</v>
      </c>
      <c r="C1216">
        <v>31.6</v>
      </c>
      <c r="D1216" t="s">
        <v>24</v>
      </c>
      <c r="L1216" s="10"/>
      <c r="M1216" s="13"/>
    </row>
    <row r="1217" spans="1:13" x14ac:dyDescent="0.25">
      <c r="A1217">
        <v>1964</v>
      </c>
      <c r="B1217" t="s">
        <v>15</v>
      </c>
      <c r="C1217">
        <v>32.091666666666598</v>
      </c>
      <c r="D1217" t="s">
        <v>24</v>
      </c>
      <c r="L1217" s="10"/>
      <c r="M1217" s="13"/>
    </row>
    <row r="1218" spans="1:13" x14ac:dyDescent="0.25">
      <c r="A1218">
        <v>1965</v>
      </c>
      <c r="B1218" t="s">
        <v>15</v>
      </c>
      <c r="C1218">
        <v>32.608333333333299</v>
      </c>
      <c r="D1218" t="s">
        <v>24</v>
      </c>
      <c r="L1218" s="10"/>
      <c r="M1218" s="13"/>
    </row>
    <row r="1219" spans="1:13" x14ac:dyDescent="0.25">
      <c r="A1219">
        <v>1966</v>
      </c>
      <c r="B1219" t="s">
        <v>15</v>
      </c>
      <c r="C1219">
        <v>33.7083333333333</v>
      </c>
      <c r="D1219" t="s">
        <v>24</v>
      </c>
      <c r="L1219" s="10"/>
      <c r="M1219" s="13"/>
    </row>
    <row r="1220" spans="1:13" x14ac:dyDescent="0.25">
      <c r="A1220">
        <v>1967</v>
      </c>
      <c r="B1220" t="s">
        <v>15</v>
      </c>
      <c r="C1220">
        <v>34.5833333333333</v>
      </c>
      <c r="D1220" t="s">
        <v>24</v>
      </c>
      <c r="L1220" s="10"/>
      <c r="M1220" s="13"/>
    </row>
    <row r="1221" spans="1:13" x14ac:dyDescent="0.25">
      <c r="A1221">
        <v>1968</v>
      </c>
      <c r="B1221" t="s">
        <v>15</v>
      </c>
      <c r="C1221">
        <v>36.075000000000003</v>
      </c>
      <c r="D1221" t="s">
        <v>24</v>
      </c>
      <c r="L1221" s="10"/>
      <c r="M1221" s="13"/>
    </row>
    <row r="1222" spans="1:13" x14ac:dyDescent="0.25">
      <c r="A1222">
        <v>1969</v>
      </c>
      <c r="B1222" t="s">
        <v>15</v>
      </c>
      <c r="C1222">
        <v>38.308333333333302</v>
      </c>
      <c r="D1222" t="s">
        <v>24</v>
      </c>
      <c r="L1222" s="10"/>
      <c r="M1222" s="13"/>
    </row>
    <row r="1223" spans="1:13" x14ac:dyDescent="0.25">
      <c r="A1223">
        <v>1970</v>
      </c>
      <c r="B1223" t="s">
        <v>15</v>
      </c>
      <c r="C1223">
        <v>41.149999999999899</v>
      </c>
      <c r="D1223" t="s">
        <v>24</v>
      </c>
      <c r="L1223" s="10"/>
      <c r="M1223" s="13"/>
    </row>
    <row r="1224" spans="1:13" x14ac:dyDescent="0.25">
      <c r="A1224">
        <v>1971</v>
      </c>
      <c r="B1224" t="s">
        <v>15</v>
      </c>
      <c r="C1224">
        <v>43.533333333333303</v>
      </c>
      <c r="D1224" t="s">
        <v>24</v>
      </c>
      <c r="L1224" s="10"/>
      <c r="M1224" s="13"/>
    </row>
    <row r="1225" spans="1:13" x14ac:dyDescent="0.25">
      <c r="A1225">
        <v>1972</v>
      </c>
      <c r="B1225" t="s">
        <v>15</v>
      </c>
      <c r="C1225">
        <v>45.45</v>
      </c>
      <c r="D1225" t="s">
        <v>24</v>
      </c>
      <c r="L1225" s="10"/>
      <c r="M1225" s="13"/>
    </row>
    <row r="1226" spans="1:13" x14ac:dyDescent="0.25">
      <c r="A1226">
        <v>1973</v>
      </c>
      <c r="B1226" t="s">
        <v>15</v>
      </c>
      <c r="C1226">
        <v>48.341666666666598</v>
      </c>
      <c r="D1226" t="s">
        <v>24</v>
      </c>
      <c r="L1226" s="10"/>
      <c r="M1226" s="13"/>
    </row>
    <row r="1227" spans="1:13" x14ac:dyDescent="0.25">
      <c r="A1227">
        <v>1974</v>
      </c>
      <c r="B1227" t="s">
        <v>15</v>
      </c>
      <c r="C1227">
        <v>53.5416666666666</v>
      </c>
      <c r="D1227" t="s">
        <v>24</v>
      </c>
      <c r="L1227" s="10"/>
      <c r="M1227" s="13"/>
    </row>
    <row r="1228" spans="1:13" x14ac:dyDescent="0.25">
      <c r="A1228">
        <v>1975</v>
      </c>
      <c r="B1228" t="s">
        <v>15</v>
      </c>
      <c r="C1228">
        <v>57.608333333333299</v>
      </c>
      <c r="D1228" t="s">
        <v>24</v>
      </c>
      <c r="L1228" s="10"/>
      <c r="M1228" s="13"/>
    </row>
    <row r="1229" spans="1:13" x14ac:dyDescent="0.25">
      <c r="A1229">
        <v>1976</v>
      </c>
      <c r="B1229" t="s">
        <v>15</v>
      </c>
      <c r="C1229">
        <v>60.991666666666603</v>
      </c>
      <c r="D1229" t="s">
        <v>24</v>
      </c>
      <c r="L1229" s="10"/>
      <c r="M1229" s="13"/>
    </row>
    <row r="1230" spans="1:13" x14ac:dyDescent="0.25">
      <c r="A1230">
        <v>1977</v>
      </c>
      <c r="B1230" t="s">
        <v>15</v>
      </c>
      <c r="C1230">
        <v>64.1666666666666</v>
      </c>
      <c r="D1230" t="s">
        <v>24</v>
      </c>
      <c r="L1230" s="10"/>
      <c r="M1230" s="13"/>
    </row>
    <row r="1231" spans="1:13" x14ac:dyDescent="0.25">
      <c r="A1231">
        <v>1978</v>
      </c>
      <c r="B1231" t="s">
        <v>15</v>
      </c>
      <c r="C1231">
        <v>67.849999999999994</v>
      </c>
      <c r="D1231" t="s">
        <v>24</v>
      </c>
      <c r="L1231" s="10"/>
      <c r="M1231" s="13"/>
    </row>
    <row r="1232" spans="1:13" x14ac:dyDescent="0.25">
      <c r="A1232">
        <v>1979</v>
      </c>
      <c r="B1232" t="s">
        <v>15</v>
      </c>
      <c r="C1232">
        <v>73.724999999999994</v>
      </c>
      <c r="D1232" t="s">
        <v>24</v>
      </c>
      <c r="L1232" s="10"/>
      <c r="M1232" s="13"/>
    </row>
    <row r="1233" spans="1:13" x14ac:dyDescent="0.25">
      <c r="A1233">
        <v>1980</v>
      </c>
      <c r="B1233" t="s">
        <v>15</v>
      </c>
      <c r="C1233">
        <v>82.05</v>
      </c>
      <c r="D1233" t="s">
        <v>24</v>
      </c>
      <c r="L1233" s="10"/>
      <c r="M1233" s="13"/>
    </row>
    <row r="1234" spans="1:13" x14ac:dyDescent="0.25">
      <c r="A1234">
        <v>1981</v>
      </c>
      <c r="B1234" t="s">
        <v>15</v>
      </c>
      <c r="C1234">
        <v>90.124999999999901</v>
      </c>
      <c r="D1234" t="s">
        <v>24</v>
      </c>
      <c r="L1234" s="10"/>
      <c r="M1234" s="13"/>
    </row>
    <row r="1235" spans="1:13" x14ac:dyDescent="0.25">
      <c r="A1235">
        <v>1982</v>
      </c>
      <c r="B1235" t="s">
        <v>15</v>
      </c>
      <c r="C1235">
        <v>95.3333333333333</v>
      </c>
      <c r="D1235" t="s">
        <v>24</v>
      </c>
      <c r="L1235" s="10"/>
      <c r="M1235" s="13"/>
    </row>
    <row r="1236" spans="1:13" x14ac:dyDescent="0.25">
      <c r="A1236">
        <v>1983</v>
      </c>
      <c r="B1236" t="s">
        <v>15</v>
      </c>
      <c r="C1236">
        <v>99.8333333333333</v>
      </c>
      <c r="D1236" t="s">
        <v>24</v>
      </c>
      <c r="L1236" s="10"/>
      <c r="M1236" s="13"/>
    </row>
    <row r="1237" spans="1:13" x14ac:dyDescent="0.25">
      <c r="A1237">
        <v>1984</v>
      </c>
      <c r="B1237" t="s">
        <v>15</v>
      </c>
      <c r="C1237">
        <v>104.833333333333</v>
      </c>
      <c r="D1237" t="s">
        <v>24</v>
      </c>
      <c r="L1237" s="10"/>
      <c r="M1237" s="13"/>
    </row>
    <row r="1238" spans="1:13" x14ac:dyDescent="0.25">
      <c r="A1238">
        <v>1985</v>
      </c>
      <c r="B1238" t="s">
        <v>15</v>
      </c>
      <c r="C1238">
        <v>108.708333333333</v>
      </c>
      <c r="D1238" t="s">
        <v>24</v>
      </c>
      <c r="L1238" s="10"/>
      <c r="M1238" s="13"/>
    </row>
    <row r="1239" spans="1:13" x14ac:dyDescent="0.25">
      <c r="A1239">
        <v>1986</v>
      </c>
      <c r="B1239" t="s">
        <v>15</v>
      </c>
      <c r="C1239">
        <v>112.274999999999</v>
      </c>
      <c r="D1239" t="s">
        <v>24</v>
      </c>
      <c r="L1239" s="10"/>
      <c r="M1239" s="13"/>
    </row>
    <row r="1240" spans="1:13" x14ac:dyDescent="0.25">
      <c r="A1240">
        <v>1987</v>
      </c>
      <c r="B1240" t="s">
        <v>15</v>
      </c>
      <c r="C1240">
        <v>117.94999999999899</v>
      </c>
      <c r="D1240" t="s">
        <v>24</v>
      </c>
      <c r="L1240" s="10"/>
      <c r="M1240" s="13"/>
    </row>
    <row r="1241" spans="1:13" x14ac:dyDescent="0.25">
      <c r="A1241">
        <v>1988</v>
      </c>
      <c r="B1241" t="s">
        <v>15</v>
      </c>
      <c r="C1241">
        <v>123.683333333333</v>
      </c>
      <c r="D1241" t="s">
        <v>24</v>
      </c>
      <c r="L1241" s="10"/>
      <c r="M1241" s="13"/>
    </row>
    <row r="1242" spans="1:13" x14ac:dyDescent="0.25">
      <c r="A1242">
        <v>1989</v>
      </c>
      <c r="B1242" t="s">
        <v>15</v>
      </c>
      <c r="C1242">
        <v>130.558333333333</v>
      </c>
      <c r="D1242" t="s">
        <v>24</v>
      </c>
      <c r="L1242" s="10"/>
      <c r="M1242" s="13"/>
    </row>
    <row r="1243" spans="1:13" x14ac:dyDescent="0.25">
      <c r="A1243">
        <v>1990</v>
      </c>
      <c r="B1243" t="s">
        <v>15</v>
      </c>
      <c r="C1243">
        <v>138.541666666666</v>
      </c>
      <c r="D1243" t="s">
        <v>24</v>
      </c>
      <c r="L1243" s="10"/>
      <c r="M1243" s="13"/>
    </row>
    <row r="1244" spans="1:13" x14ac:dyDescent="0.25">
      <c r="A1244">
        <v>1991</v>
      </c>
      <c r="B1244" t="s">
        <v>15</v>
      </c>
      <c r="C1244">
        <v>144.80000000000001</v>
      </c>
      <c r="D1244" t="s">
        <v>24</v>
      </c>
      <c r="L1244" s="10"/>
      <c r="M1244" s="13"/>
    </row>
    <row r="1245" spans="1:13" x14ac:dyDescent="0.25">
      <c r="A1245">
        <v>1992</v>
      </c>
      <c r="B1245" t="s">
        <v>15</v>
      </c>
      <c r="C1245">
        <v>150.02500000000001</v>
      </c>
      <c r="D1245" t="s">
        <v>24</v>
      </c>
      <c r="L1245" s="10"/>
      <c r="M1245" s="13"/>
    </row>
    <row r="1246" spans="1:13" x14ac:dyDescent="0.25">
      <c r="A1246">
        <v>1993</v>
      </c>
      <c r="B1246" t="s">
        <v>15</v>
      </c>
      <c r="C1246">
        <v>154.50833333333301</v>
      </c>
      <c r="D1246" t="s">
        <v>24</v>
      </c>
      <c r="L1246" s="10"/>
      <c r="M1246" s="13"/>
    </row>
    <row r="1247" spans="1:13" x14ac:dyDescent="0.25">
      <c r="A1247">
        <v>1994</v>
      </c>
      <c r="B1247" t="s">
        <v>15</v>
      </c>
      <c r="C1247">
        <v>158.183333333333</v>
      </c>
      <c r="D1247" t="s">
        <v>24</v>
      </c>
      <c r="L1247" s="10"/>
      <c r="M1247" s="13"/>
    </row>
    <row r="1248" spans="1:13" x14ac:dyDescent="0.25">
      <c r="A1248">
        <v>1995</v>
      </c>
      <c r="B1248" t="s">
        <v>15</v>
      </c>
      <c r="C1248">
        <v>162.15833333333299</v>
      </c>
      <c r="D1248" t="s">
        <v>24</v>
      </c>
      <c r="L1248" s="10"/>
      <c r="M1248" s="13"/>
    </row>
    <row r="1249" spans="1:13" x14ac:dyDescent="0.25">
      <c r="A1249">
        <v>1996</v>
      </c>
      <c r="B1249" t="s">
        <v>15</v>
      </c>
      <c r="C1249">
        <v>166.92500000000001</v>
      </c>
      <c r="D1249" t="s">
        <v>24</v>
      </c>
      <c r="L1249" s="10"/>
      <c r="M1249" s="13"/>
    </row>
    <row r="1250" spans="1:13" x14ac:dyDescent="0.25">
      <c r="A1250">
        <v>1997</v>
      </c>
      <c r="B1250" t="s">
        <v>15</v>
      </c>
      <c r="C1250">
        <v>170.81666666666601</v>
      </c>
      <c r="D1250" t="s">
        <v>24</v>
      </c>
      <c r="L1250" s="10"/>
      <c r="M1250" s="13"/>
    </row>
    <row r="1251" spans="1:13" x14ac:dyDescent="0.25">
      <c r="A1251">
        <v>1998</v>
      </c>
      <c r="B1251" t="s">
        <v>15</v>
      </c>
      <c r="C1251">
        <v>173.60833333333301</v>
      </c>
      <c r="D1251" t="s">
        <v>24</v>
      </c>
      <c r="L1251" s="10"/>
      <c r="M1251" s="13"/>
    </row>
    <row r="1252" spans="1:13" x14ac:dyDescent="0.25">
      <c r="A1252">
        <v>1999</v>
      </c>
      <c r="B1252" t="s">
        <v>15</v>
      </c>
      <c r="C1252">
        <v>176.98333333333301</v>
      </c>
      <c r="D1252" t="s">
        <v>24</v>
      </c>
      <c r="L1252" s="10"/>
      <c r="M1252" s="13"/>
    </row>
    <row r="1253" spans="1:13" x14ac:dyDescent="0.25">
      <c r="A1253">
        <v>2000</v>
      </c>
      <c r="B1253" t="s">
        <v>15</v>
      </c>
      <c r="C1253">
        <v>182.48333333333301</v>
      </c>
      <c r="D1253" t="s">
        <v>24</v>
      </c>
      <c r="L1253" s="10"/>
      <c r="M1253" s="13"/>
    </row>
    <row r="1254" spans="1:13" x14ac:dyDescent="0.25">
      <c r="A1254">
        <v>2001</v>
      </c>
      <c r="B1254" t="s">
        <v>15</v>
      </c>
      <c r="C1254">
        <v>187.13333333333301</v>
      </c>
      <c r="D1254" t="s">
        <v>24</v>
      </c>
      <c r="L1254" s="10"/>
      <c r="M1254" s="13"/>
    </row>
    <row r="1255" spans="1:13" x14ac:dyDescent="0.25">
      <c r="A1255">
        <v>2002</v>
      </c>
      <c r="B1255" t="s">
        <v>15</v>
      </c>
      <c r="C1255">
        <v>191.89999999999901</v>
      </c>
      <c r="D1255" t="s">
        <v>24</v>
      </c>
      <c r="L1255" s="10"/>
      <c r="M1255" s="13"/>
    </row>
    <row r="1256" spans="1:13" x14ac:dyDescent="0.25">
      <c r="A1256">
        <v>2003</v>
      </c>
      <c r="B1256" t="s">
        <v>15</v>
      </c>
      <c r="C1256">
        <v>197.791666666666</v>
      </c>
      <c r="D1256" t="s">
        <v>24</v>
      </c>
      <c r="L1256" s="10"/>
      <c r="M1256" s="13"/>
    </row>
    <row r="1257" spans="1:13" x14ac:dyDescent="0.25">
      <c r="A1257">
        <v>2004</v>
      </c>
      <c r="B1257" t="s">
        <v>15</v>
      </c>
      <c r="C1257">
        <v>204.766666666666</v>
      </c>
      <c r="D1257" t="s">
        <v>24</v>
      </c>
      <c r="L1257" s="10"/>
      <c r="M1257" s="13"/>
    </row>
    <row r="1258" spans="1:13" x14ac:dyDescent="0.25">
      <c r="A1258">
        <v>2005</v>
      </c>
      <c r="B1258" t="s">
        <v>15</v>
      </c>
      <c r="C1258">
        <v>212.708333333333</v>
      </c>
      <c r="D1258" t="s">
        <v>24</v>
      </c>
      <c r="L1258" s="10"/>
      <c r="M1258" s="13"/>
    </row>
    <row r="1259" spans="1:13" x14ac:dyDescent="0.25">
      <c r="A1259">
        <v>2006</v>
      </c>
      <c r="B1259" t="s">
        <v>15</v>
      </c>
      <c r="C1259">
        <v>220.74166666666599</v>
      </c>
      <c r="D1259" t="s">
        <v>24</v>
      </c>
      <c r="L1259" s="10"/>
      <c r="M1259" s="13"/>
    </row>
    <row r="1260" spans="1:13" x14ac:dyDescent="0.25">
      <c r="A1260">
        <v>2007</v>
      </c>
      <c r="B1260" t="s">
        <v>15</v>
      </c>
      <c r="C1260">
        <v>226.94008333333301</v>
      </c>
      <c r="D1260" t="s">
        <v>24</v>
      </c>
      <c r="L1260" s="10"/>
      <c r="M1260" s="13"/>
    </row>
    <row r="1261" spans="1:13" x14ac:dyDescent="0.25">
      <c r="A1261">
        <v>2008</v>
      </c>
      <c r="B1261" t="s">
        <v>15</v>
      </c>
      <c r="C1261">
        <v>235.78241666666599</v>
      </c>
      <c r="D1261" t="s">
        <v>24</v>
      </c>
      <c r="L1261" s="10"/>
      <c r="M1261" s="13"/>
    </row>
    <row r="1262" spans="1:13" x14ac:dyDescent="0.25">
      <c r="A1262">
        <v>2009</v>
      </c>
      <c r="B1262" t="s">
        <v>15</v>
      </c>
      <c r="C1262">
        <v>236.82458333333301</v>
      </c>
      <c r="D1262" t="s">
        <v>24</v>
      </c>
      <c r="L1262" s="10"/>
      <c r="M1262" s="13"/>
    </row>
    <row r="1263" spans="1:13" x14ac:dyDescent="0.25">
      <c r="A1263">
        <v>2010</v>
      </c>
      <c r="B1263" t="s">
        <v>15</v>
      </c>
      <c r="C1263">
        <v>240.86416666666599</v>
      </c>
      <c r="D1263" t="s">
        <v>24</v>
      </c>
      <c r="L1263" s="10"/>
      <c r="M1263" s="13"/>
    </row>
    <row r="1264" spans="1:13" x14ac:dyDescent="0.25">
      <c r="A1264">
        <v>2011</v>
      </c>
      <c r="B1264" t="s">
        <v>15</v>
      </c>
      <c r="C1264">
        <v>247.71758333333301</v>
      </c>
      <c r="D1264" t="s">
        <v>24</v>
      </c>
      <c r="L1264" s="10"/>
      <c r="M1264" s="13"/>
    </row>
    <row r="1265" spans="1:13" x14ac:dyDescent="0.25">
      <c r="A1265">
        <v>2012</v>
      </c>
      <c r="B1265" t="s">
        <v>15</v>
      </c>
      <c r="C1265">
        <v>252.588333333333</v>
      </c>
      <c r="D1265" t="s">
        <v>24</v>
      </c>
      <c r="L1265" s="10"/>
      <c r="M1265" s="13"/>
    </row>
    <row r="1266" spans="1:13" x14ac:dyDescent="0.25">
      <c r="A1266">
        <v>2013</v>
      </c>
      <c r="B1266" t="s">
        <v>15</v>
      </c>
      <c r="C1266">
        <v>256.83308333333298</v>
      </c>
      <c r="D1266" t="s">
        <v>24</v>
      </c>
      <c r="L1266" s="10"/>
      <c r="M1266" s="13"/>
    </row>
    <row r="1267" spans="1:13" x14ac:dyDescent="0.25">
      <c r="A1267">
        <v>2014</v>
      </c>
      <c r="B1267" t="s">
        <v>15</v>
      </c>
      <c r="C1267">
        <v>260.22958333333298</v>
      </c>
      <c r="D1267" t="s">
        <v>24</v>
      </c>
      <c r="L1267" s="10"/>
      <c r="M1267" s="13"/>
    </row>
    <row r="1268" spans="1:13" x14ac:dyDescent="0.25">
      <c r="A1268">
        <v>2015</v>
      </c>
      <c r="B1268" t="s">
        <v>15</v>
      </c>
      <c r="C1268">
        <v>260.55816666666601</v>
      </c>
      <c r="D1268" t="s">
        <v>24</v>
      </c>
      <c r="L1268" s="10"/>
      <c r="M1268" s="13"/>
    </row>
    <row r="1269" spans="1:13" x14ac:dyDescent="0.25">
      <c r="A1269">
        <v>2016</v>
      </c>
      <c r="B1269" t="s">
        <v>15</v>
      </c>
      <c r="C1269">
        <v>263.36491666666598</v>
      </c>
      <c r="D1269" t="s">
        <v>24</v>
      </c>
      <c r="L1269" s="10"/>
      <c r="M1269" s="13"/>
    </row>
    <row r="1270" spans="1:13" x14ac:dyDescent="0.25">
      <c r="A1270">
        <v>2017</v>
      </c>
      <c r="B1270" t="s">
        <v>15</v>
      </c>
      <c r="C1270">
        <v>268.52041666666599</v>
      </c>
      <c r="D1270" t="s">
        <v>24</v>
      </c>
      <c r="L1270" s="10"/>
      <c r="M1270" s="13"/>
    </row>
    <row r="1271" spans="1:13" x14ac:dyDescent="0.25">
      <c r="A1271">
        <v>2018</v>
      </c>
      <c r="B1271" t="s">
        <v>15</v>
      </c>
      <c r="C1271">
        <v>273.64049999999997</v>
      </c>
      <c r="D1271" t="s">
        <v>24</v>
      </c>
      <c r="L1271" s="10"/>
      <c r="M1271" s="13"/>
    </row>
    <row r="1272" spans="1:13" x14ac:dyDescent="0.25">
      <c r="A1272">
        <v>2019</v>
      </c>
      <c r="B1272" t="s">
        <v>15</v>
      </c>
      <c r="C1272">
        <v>278.16416666666601</v>
      </c>
      <c r="D1272" t="s">
        <v>24</v>
      </c>
      <c r="L1272" s="10"/>
      <c r="M1272" s="13"/>
    </row>
    <row r="1273" spans="1:13" x14ac:dyDescent="0.25">
      <c r="A1273">
        <v>2020</v>
      </c>
      <c r="B1273" t="s">
        <v>15</v>
      </c>
      <c r="C1273">
        <v>282.91958333333298</v>
      </c>
      <c r="D1273" t="s">
        <v>24</v>
      </c>
      <c r="L1273" s="10"/>
      <c r="M1273" s="13"/>
    </row>
    <row r="1274" spans="1:13" x14ac:dyDescent="0.25">
      <c r="A1274">
        <v>2021</v>
      </c>
      <c r="B1274" t="s">
        <v>15</v>
      </c>
      <c r="C1274">
        <v>291.32760000000002</v>
      </c>
      <c r="D1274" t="s">
        <v>24</v>
      </c>
      <c r="L1274" s="10"/>
      <c r="M1274" s="13"/>
    </row>
    <row r="1275" spans="1:13" x14ac:dyDescent="0.25">
      <c r="A1275">
        <v>1915</v>
      </c>
      <c r="B1275" t="s">
        <v>16</v>
      </c>
      <c r="C1275">
        <v>10.3</v>
      </c>
      <c r="D1275" t="s">
        <v>24</v>
      </c>
      <c r="L1275" s="10"/>
      <c r="M1275" s="13"/>
    </row>
    <row r="1276" spans="1:13" x14ac:dyDescent="0.25">
      <c r="A1276">
        <v>1916</v>
      </c>
      <c r="B1276" t="s">
        <v>16</v>
      </c>
      <c r="C1276">
        <v>11.6</v>
      </c>
      <c r="D1276" t="s">
        <v>24</v>
      </c>
      <c r="L1276" s="10"/>
      <c r="M1276" s="13"/>
    </row>
    <row r="1277" spans="1:13" x14ac:dyDescent="0.25">
      <c r="A1277">
        <v>1917</v>
      </c>
      <c r="B1277" t="s">
        <v>16</v>
      </c>
      <c r="C1277">
        <v>14.1</v>
      </c>
      <c r="D1277" t="s">
        <v>24</v>
      </c>
      <c r="L1277" s="10"/>
      <c r="M1277" s="13"/>
    </row>
    <row r="1278" spans="1:13" x14ac:dyDescent="0.25">
      <c r="A1278">
        <v>1918</v>
      </c>
      <c r="B1278" t="s">
        <v>16</v>
      </c>
      <c r="C1278">
        <v>17</v>
      </c>
      <c r="D1278" t="s">
        <v>24</v>
      </c>
      <c r="L1278" s="10"/>
      <c r="M1278" s="13"/>
    </row>
    <row r="1279" spans="1:13" x14ac:dyDescent="0.25">
      <c r="A1279">
        <v>1919</v>
      </c>
      <c r="B1279" t="s">
        <v>16</v>
      </c>
      <c r="C1279">
        <v>18.350000000000001</v>
      </c>
      <c r="D1279" t="s">
        <v>24</v>
      </c>
      <c r="L1279" s="10"/>
      <c r="M1279" s="13"/>
    </row>
    <row r="1280" spans="1:13" x14ac:dyDescent="0.25">
      <c r="A1280">
        <v>1920</v>
      </c>
      <c r="B1280" t="s">
        <v>16</v>
      </c>
      <c r="C1280">
        <v>20.6</v>
      </c>
      <c r="D1280" t="s">
        <v>24</v>
      </c>
      <c r="L1280" s="10"/>
      <c r="M1280" s="13"/>
    </row>
    <row r="1281" spans="1:13" x14ac:dyDescent="0.25">
      <c r="A1281">
        <v>1921</v>
      </c>
      <c r="B1281" t="s">
        <v>16</v>
      </c>
      <c r="C1281">
        <v>17.899999999999999</v>
      </c>
      <c r="D1281" t="s">
        <v>24</v>
      </c>
      <c r="L1281" s="10"/>
      <c r="M1281" s="13"/>
    </row>
    <row r="1282" spans="1:13" x14ac:dyDescent="0.25">
      <c r="A1282">
        <v>1922</v>
      </c>
      <c r="B1282" t="s">
        <v>16</v>
      </c>
      <c r="C1282">
        <v>17.2</v>
      </c>
      <c r="D1282" t="s">
        <v>24</v>
      </c>
      <c r="L1282" s="10"/>
      <c r="M1282" s="13"/>
    </row>
    <row r="1283" spans="1:13" x14ac:dyDescent="0.25">
      <c r="A1283">
        <v>1923</v>
      </c>
      <c r="B1283" t="s">
        <v>16</v>
      </c>
      <c r="C1283">
        <v>17.625</v>
      </c>
      <c r="D1283" t="s">
        <v>24</v>
      </c>
      <c r="L1283" s="10"/>
      <c r="M1283" s="13"/>
    </row>
    <row r="1284" spans="1:13" x14ac:dyDescent="0.25">
      <c r="A1284">
        <v>1924</v>
      </c>
      <c r="B1284" t="s">
        <v>16</v>
      </c>
      <c r="C1284">
        <v>17.725000000000001</v>
      </c>
      <c r="D1284" t="s">
        <v>24</v>
      </c>
      <c r="L1284" s="10"/>
      <c r="M1284" s="13"/>
    </row>
    <row r="1285" spans="1:13" x14ac:dyDescent="0.25">
      <c r="A1285">
        <v>1925</v>
      </c>
      <c r="B1285" t="s">
        <v>16</v>
      </c>
      <c r="C1285">
        <v>18.649999999999999</v>
      </c>
      <c r="D1285" t="s">
        <v>24</v>
      </c>
      <c r="L1285" s="10"/>
      <c r="M1285" s="13"/>
    </row>
    <row r="1286" spans="1:13" x14ac:dyDescent="0.25">
      <c r="A1286">
        <v>1926</v>
      </c>
      <c r="B1286" t="s">
        <v>16</v>
      </c>
      <c r="C1286">
        <v>18.75</v>
      </c>
      <c r="D1286" t="s">
        <v>24</v>
      </c>
      <c r="L1286" s="10"/>
    </row>
    <row r="1287" spans="1:13" x14ac:dyDescent="0.25">
      <c r="A1287">
        <v>1927</v>
      </c>
      <c r="B1287" t="s">
        <v>16</v>
      </c>
      <c r="C1287">
        <v>18.399999999999999</v>
      </c>
      <c r="D1287" t="s">
        <v>24</v>
      </c>
      <c r="L1287" s="10"/>
    </row>
    <row r="1288" spans="1:13" x14ac:dyDescent="0.25">
      <c r="A1288">
        <v>1928</v>
      </c>
      <c r="B1288" t="s">
        <v>16</v>
      </c>
      <c r="C1288">
        <v>17.95</v>
      </c>
      <c r="D1288" t="s">
        <v>24</v>
      </c>
    </row>
    <row r="1289" spans="1:13" x14ac:dyDescent="0.25">
      <c r="A1289">
        <v>1929</v>
      </c>
      <c r="B1289" t="s">
        <v>16</v>
      </c>
      <c r="C1289">
        <v>17.850000000000001</v>
      </c>
      <c r="D1289" t="s">
        <v>24</v>
      </c>
    </row>
    <row r="1290" spans="1:13" x14ac:dyDescent="0.25">
      <c r="A1290">
        <v>1930</v>
      </c>
      <c r="B1290" t="s">
        <v>16</v>
      </c>
      <c r="C1290">
        <v>17.149999999999999</v>
      </c>
      <c r="D1290" t="s">
        <v>24</v>
      </c>
    </row>
    <row r="1291" spans="1:13" x14ac:dyDescent="0.25">
      <c r="A1291">
        <v>1931</v>
      </c>
      <c r="B1291" t="s">
        <v>16</v>
      </c>
      <c r="C1291">
        <v>15.6</v>
      </c>
      <c r="D1291" t="s">
        <v>24</v>
      </c>
    </row>
    <row r="1292" spans="1:13" x14ac:dyDescent="0.25">
      <c r="A1292">
        <v>1932</v>
      </c>
      <c r="B1292" t="s">
        <v>16</v>
      </c>
      <c r="C1292">
        <v>13.85</v>
      </c>
      <c r="D1292" t="s">
        <v>24</v>
      </c>
    </row>
    <row r="1293" spans="1:13" x14ac:dyDescent="0.25">
      <c r="A1293">
        <v>1933</v>
      </c>
      <c r="B1293" t="s">
        <v>16</v>
      </c>
      <c r="C1293">
        <v>13.5</v>
      </c>
      <c r="D1293" t="s">
        <v>24</v>
      </c>
    </row>
    <row r="1294" spans="1:13" x14ac:dyDescent="0.25">
      <c r="A1294">
        <v>1934</v>
      </c>
      <c r="B1294" t="s">
        <v>16</v>
      </c>
      <c r="C1294">
        <v>14.149999999999901</v>
      </c>
      <c r="D1294" t="s">
        <v>24</v>
      </c>
    </row>
    <row r="1295" spans="1:13" x14ac:dyDescent="0.25">
      <c r="A1295">
        <v>1935</v>
      </c>
      <c r="B1295" t="s">
        <v>16</v>
      </c>
      <c r="C1295">
        <v>14.2666666666666</v>
      </c>
      <c r="D1295" t="s">
        <v>24</v>
      </c>
    </row>
    <row r="1296" spans="1:13" x14ac:dyDescent="0.25">
      <c r="A1296">
        <v>1936</v>
      </c>
      <c r="B1296" t="s">
        <v>16</v>
      </c>
      <c r="C1296">
        <v>14.52</v>
      </c>
      <c r="D1296" t="s">
        <v>24</v>
      </c>
    </row>
    <row r="1297" spans="1:4" x14ac:dyDescent="0.25">
      <c r="A1297">
        <v>1937</v>
      </c>
      <c r="B1297" t="s">
        <v>16</v>
      </c>
      <c r="C1297">
        <v>14.875</v>
      </c>
      <c r="D1297" t="s">
        <v>24</v>
      </c>
    </row>
    <row r="1298" spans="1:4" x14ac:dyDescent="0.25">
      <c r="A1298">
        <v>1938</v>
      </c>
      <c r="B1298" t="s">
        <v>16</v>
      </c>
      <c r="C1298">
        <v>14.5</v>
      </c>
      <c r="D1298" t="s">
        <v>24</v>
      </c>
    </row>
    <row r="1299" spans="1:4" x14ac:dyDescent="0.25">
      <c r="A1299">
        <v>1939</v>
      </c>
      <c r="B1299" t="s">
        <v>16</v>
      </c>
      <c r="C1299">
        <v>14.3</v>
      </c>
      <c r="D1299" t="s">
        <v>24</v>
      </c>
    </row>
    <row r="1300" spans="1:4" x14ac:dyDescent="0.25">
      <c r="A1300">
        <v>1940</v>
      </c>
      <c r="B1300" t="s">
        <v>16</v>
      </c>
      <c r="C1300">
        <v>14.3333333333333</v>
      </c>
      <c r="D1300" t="s">
        <v>24</v>
      </c>
    </row>
    <row r="1301" spans="1:4" x14ac:dyDescent="0.25">
      <c r="A1301">
        <v>1941</v>
      </c>
      <c r="B1301" t="s">
        <v>16</v>
      </c>
      <c r="C1301">
        <v>15.0416666666666</v>
      </c>
      <c r="D1301" t="s">
        <v>24</v>
      </c>
    </row>
    <row r="1302" spans="1:4" x14ac:dyDescent="0.25">
      <c r="A1302">
        <v>1942</v>
      </c>
      <c r="B1302" t="s">
        <v>16</v>
      </c>
      <c r="C1302">
        <v>16.733333333333299</v>
      </c>
      <c r="D1302" t="s">
        <v>24</v>
      </c>
    </row>
    <row r="1303" spans="1:4" x14ac:dyDescent="0.25">
      <c r="A1303">
        <v>1943</v>
      </c>
      <c r="B1303" t="s">
        <v>16</v>
      </c>
      <c r="C1303">
        <v>17.8</v>
      </c>
      <c r="D1303" t="s">
        <v>24</v>
      </c>
    </row>
    <row r="1304" spans="1:4" x14ac:dyDescent="0.25">
      <c r="A1304">
        <v>1944</v>
      </c>
      <c r="B1304" t="s">
        <v>16</v>
      </c>
      <c r="C1304">
        <v>18.0416666666666</v>
      </c>
      <c r="D1304" t="s">
        <v>24</v>
      </c>
    </row>
    <row r="1305" spans="1:4" x14ac:dyDescent="0.25">
      <c r="A1305">
        <v>1945</v>
      </c>
      <c r="B1305" t="s">
        <v>16</v>
      </c>
      <c r="C1305">
        <v>18.524999999999999</v>
      </c>
      <c r="D1305" t="s">
        <v>24</v>
      </c>
    </row>
    <row r="1306" spans="1:4" x14ac:dyDescent="0.25">
      <c r="A1306">
        <v>1946</v>
      </c>
      <c r="B1306" t="s">
        <v>16</v>
      </c>
      <c r="C1306">
        <v>20.108333333333299</v>
      </c>
      <c r="D1306" t="s">
        <v>24</v>
      </c>
    </row>
    <row r="1307" spans="1:4" x14ac:dyDescent="0.25">
      <c r="A1307">
        <v>1947</v>
      </c>
      <c r="B1307" t="s">
        <v>16</v>
      </c>
      <c r="C1307">
        <v>23.008333333333301</v>
      </c>
      <c r="D1307" t="s">
        <v>24</v>
      </c>
    </row>
    <row r="1308" spans="1:4" x14ac:dyDescent="0.25">
      <c r="A1308">
        <v>1948</v>
      </c>
      <c r="B1308" t="s">
        <v>16</v>
      </c>
      <c r="C1308">
        <v>24.8333333333333</v>
      </c>
      <c r="D1308" t="s">
        <v>24</v>
      </c>
    </row>
    <row r="1309" spans="1:4" x14ac:dyDescent="0.25">
      <c r="A1309">
        <v>1949</v>
      </c>
      <c r="B1309" t="s">
        <v>16</v>
      </c>
      <c r="C1309">
        <v>24.5416666666666</v>
      </c>
      <c r="D1309" t="s">
        <v>24</v>
      </c>
    </row>
    <row r="1310" spans="1:4" x14ac:dyDescent="0.25">
      <c r="A1310">
        <v>1950</v>
      </c>
      <c r="B1310" t="s">
        <v>16</v>
      </c>
      <c r="C1310">
        <v>24.691666666666599</v>
      </c>
      <c r="D1310" t="s">
        <v>24</v>
      </c>
    </row>
    <row r="1311" spans="1:4" x14ac:dyDescent="0.25">
      <c r="A1311">
        <v>1951</v>
      </c>
      <c r="B1311" t="s">
        <v>16</v>
      </c>
      <c r="C1311">
        <v>26.974999999999898</v>
      </c>
      <c r="D1311" t="s">
        <v>24</v>
      </c>
    </row>
    <row r="1312" spans="1:4" x14ac:dyDescent="0.25">
      <c r="A1312">
        <v>1952</v>
      </c>
      <c r="B1312" t="s">
        <v>16</v>
      </c>
      <c r="C1312">
        <v>27.4916666666666</v>
      </c>
      <c r="D1312" t="s">
        <v>24</v>
      </c>
    </row>
    <row r="1313" spans="1:4" x14ac:dyDescent="0.25">
      <c r="A1313">
        <v>1953</v>
      </c>
      <c r="B1313" t="s">
        <v>16</v>
      </c>
      <c r="C1313">
        <v>27.625</v>
      </c>
      <c r="D1313" t="s">
        <v>24</v>
      </c>
    </row>
    <row r="1314" spans="1:4" x14ac:dyDescent="0.25">
      <c r="A1314">
        <v>1954</v>
      </c>
      <c r="B1314" t="s">
        <v>16</v>
      </c>
      <c r="C1314">
        <v>27.908333333333299</v>
      </c>
      <c r="D1314" t="s">
        <v>24</v>
      </c>
    </row>
    <row r="1315" spans="1:4" x14ac:dyDescent="0.25">
      <c r="A1315">
        <v>1955</v>
      </c>
      <c r="B1315" t="s">
        <v>16</v>
      </c>
      <c r="C1315">
        <v>27.849999999999898</v>
      </c>
      <c r="D1315" t="s">
        <v>24</v>
      </c>
    </row>
    <row r="1316" spans="1:4" x14ac:dyDescent="0.25">
      <c r="A1316">
        <v>1956</v>
      </c>
      <c r="B1316" t="s">
        <v>16</v>
      </c>
      <c r="C1316">
        <v>28.233333333333299</v>
      </c>
      <c r="D1316" t="s">
        <v>24</v>
      </c>
    </row>
    <row r="1317" spans="1:4" x14ac:dyDescent="0.25">
      <c r="A1317">
        <v>1957</v>
      </c>
      <c r="B1317" t="s">
        <v>16</v>
      </c>
      <c r="C1317">
        <v>29.141666666666602</v>
      </c>
      <c r="D1317" t="s">
        <v>24</v>
      </c>
    </row>
    <row r="1318" spans="1:4" x14ac:dyDescent="0.25">
      <c r="A1318">
        <v>1958</v>
      </c>
      <c r="B1318" t="s">
        <v>16</v>
      </c>
      <c r="C1318">
        <v>29.716666666666601</v>
      </c>
      <c r="D1318" t="s">
        <v>24</v>
      </c>
    </row>
    <row r="1319" spans="1:4" x14ac:dyDescent="0.25">
      <c r="A1319">
        <v>1959</v>
      </c>
      <c r="B1319" t="s">
        <v>16</v>
      </c>
      <c r="C1319">
        <v>30.05</v>
      </c>
      <c r="D1319" t="s">
        <v>24</v>
      </c>
    </row>
    <row r="1320" spans="1:4" x14ac:dyDescent="0.25">
      <c r="A1320">
        <v>1960</v>
      </c>
      <c r="B1320" t="s">
        <v>16</v>
      </c>
      <c r="C1320">
        <v>30.5833333333333</v>
      </c>
      <c r="D1320" t="s">
        <v>24</v>
      </c>
    </row>
    <row r="1321" spans="1:4" x14ac:dyDescent="0.25">
      <c r="A1321">
        <v>1961</v>
      </c>
      <c r="B1321" t="s">
        <v>16</v>
      </c>
      <c r="C1321">
        <v>30.925000000000001</v>
      </c>
      <c r="D1321" t="s">
        <v>24</v>
      </c>
    </row>
    <row r="1322" spans="1:4" x14ac:dyDescent="0.25">
      <c r="A1322">
        <v>1962</v>
      </c>
      <c r="B1322" t="s">
        <v>16</v>
      </c>
      <c r="C1322">
        <v>31.2</v>
      </c>
      <c r="D1322" t="s">
        <v>24</v>
      </c>
    </row>
    <row r="1323" spans="1:4" x14ac:dyDescent="0.25">
      <c r="A1323">
        <v>1963</v>
      </c>
      <c r="B1323" t="s">
        <v>16</v>
      </c>
      <c r="C1323">
        <v>31.758333333333301</v>
      </c>
      <c r="D1323" t="s">
        <v>24</v>
      </c>
    </row>
    <row r="1324" spans="1:4" x14ac:dyDescent="0.25">
      <c r="A1324">
        <v>1964</v>
      </c>
      <c r="B1324" t="s">
        <v>16</v>
      </c>
      <c r="C1324">
        <v>32.258333333333297</v>
      </c>
      <c r="D1324" t="s">
        <v>24</v>
      </c>
    </row>
    <row r="1325" spans="1:4" x14ac:dyDescent="0.25">
      <c r="A1325">
        <v>1965</v>
      </c>
      <c r="B1325" t="s">
        <v>16</v>
      </c>
      <c r="C1325">
        <v>32.758333333333297</v>
      </c>
      <c r="D1325" t="s">
        <v>24</v>
      </c>
    </row>
    <row r="1326" spans="1:4" x14ac:dyDescent="0.25">
      <c r="A1326">
        <v>1966</v>
      </c>
      <c r="B1326" t="s">
        <v>16</v>
      </c>
      <c r="C1326">
        <v>33.700000000000003</v>
      </c>
      <c r="D1326" t="s">
        <v>24</v>
      </c>
    </row>
    <row r="1327" spans="1:4" x14ac:dyDescent="0.25">
      <c r="A1327">
        <v>1967</v>
      </c>
      <c r="B1327" t="s">
        <v>16</v>
      </c>
      <c r="C1327">
        <v>34.616666666666603</v>
      </c>
      <c r="D1327" t="s">
        <v>24</v>
      </c>
    </row>
    <row r="1328" spans="1:4" x14ac:dyDescent="0.25">
      <c r="A1328">
        <v>1968</v>
      </c>
      <c r="B1328" t="s">
        <v>16</v>
      </c>
      <c r="C1328">
        <v>36.274999999999999</v>
      </c>
      <c r="D1328" t="s">
        <v>24</v>
      </c>
    </row>
    <row r="1329" spans="1:4" x14ac:dyDescent="0.25">
      <c r="A1329">
        <v>1969</v>
      </c>
      <c r="B1329" t="s">
        <v>16</v>
      </c>
      <c r="C1329">
        <v>38.200000000000003</v>
      </c>
      <c r="D1329" t="s">
        <v>24</v>
      </c>
    </row>
    <row r="1330" spans="1:4" x14ac:dyDescent="0.25">
      <c r="A1330">
        <v>1970</v>
      </c>
      <c r="B1330" t="s">
        <v>16</v>
      </c>
      <c r="C1330">
        <v>40.766666666666602</v>
      </c>
      <c r="D1330" t="s">
        <v>24</v>
      </c>
    </row>
    <row r="1331" spans="1:4" x14ac:dyDescent="0.25">
      <c r="A1331">
        <v>1971</v>
      </c>
      <c r="B1331" t="s">
        <v>16</v>
      </c>
      <c r="C1331">
        <v>42.758333333333297</v>
      </c>
      <c r="D1331" t="s">
        <v>24</v>
      </c>
    </row>
    <row r="1332" spans="1:4" x14ac:dyDescent="0.25">
      <c r="A1332">
        <v>1972</v>
      </c>
      <c r="B1332" t="s">
        <v>16</v>
      </c>
      <c r="C1332">
        <v>43.941666666666599</v>
      </c>
      <c r="D1332" t="s">
        <v>24</v>
      </c>
    </row>
    <row r="1333" spans="1:4" x14ac:dyDescent="0.25">
      <c r="A1333">
        <v>1973</v>
      </c>
      <c r="B1333" t="s">
        <v>16</v>
      </c>
      <c r="C1333">
        <v>46.9</v>
      </c>
      <c r="D1333" t="s">
        <v>24</v>
      </c>
    </row>
    <row r="1334" spans="1:4" x14ac:dyDescent="0.25">
      <c r="A1334">
        <v>1974</v>
      </c>
      <c r="B1334" t="s">
        <v>16</v>
      </c>
      <c r="C1334">
        <v>52.466666666666598</v>
      </c>
      <c r="D1334" t="s">
        <v>24</v>
      </c>
    </row>
    <row r="1335" spans="1:4" x14ac:dyDescent="0.25">
      <c r="A1335">
        <v>1975</v>
      </c>
      <c r="B1335" t="s">
        <v>16</v>
      </c>
      <c r="C1335">
        <v>56.8333333333333</v>
      </c>
      <c r="D1335" t="s">
        <v>24</v>
      </c>
    </row>
    <row r="1336" spans="1:4" x14ac:dyDescent="0.25">
      <c r="A1336">
        <v>1976</v>
      </c>
      <c r="B1336" t="s">
        <v>16</v>
      </c>
      <c r="C1336">
        <v>59.641666666666602</v>
      </c>
      <c r="D1336" t="s">
        <v>24</v>
      </c>
    </row>
    <row r="1337" spans="1:4" x14ac:dyDescent="0.25">
      <c r="A1337">
        <v>1977</v>
      </c>
      <c r="B1337" t="s">
        <v>16</v>
      </c>
      <c r="C1337">
        <v>63.533333333333303</v>
      </c>
      <c r="D1337" t="s">
        <v>24</v>
      </c>
    </row>
    <row r="1338" spans="1:4" x14ac:dyDescent="0.25">
      <c r="A1338">
        <v>1978</v>
      </c>
      <c r="B1338" t="s">
        <v>16</v>
      </c>
      <c r="C1338">
        <v>67.241666666666603</v>
      </c>
      <c r="D1338" t="s">
        <v>24</v>
      </c>
    </row>
    <row r="1339" spans="1:4" x14ac:dyDescent="0.25">
      <c r="A1339">
        <v>1979</v>
      </c>
      <c r="B1339" t="s">
        <v>16</v>
      </c>
      <c r="C1339">
        <v>73.924999999999997</v>
      </c>
      <c r="D1339" t="s">
        <v>24</v>
      </c>
    </row>
    <row r="1340" spans="1:4" x14ac:dyDescent="0.25">
      <c r="A1340">
        <v>1980</v>
      </c>
      <c r="B1340" t="s">
        <v>16</v>
      </c>
      <c r="C1340">
        <v>83.575000000000003</v>
      </c>
      <c r="D1340" t="s">
        <v>24</v>
      </c>
    </row>
    <row r="1341" spans="1:4" x14ac:dyDescent="0.25">
      <c r="A1341">
        <v>1981</v>
      </c>
      <c r="B1341" t="s">
        <v>16</v>
      </c>
      <c r="C1341">
        <v>92.0833333333333</v>
      </c>
      <c r="D1341" t="s">
        <v>24</v>
      </c>
    </row>
    <row r="1342" spans="1:4" x14ac:dyDescent="0.25">
      <c r="A1342">
        <v>1982</v>
      </c>
      <c r="B1342" t="s">
        <v>16</v>
      </c>
      <c r="C1342">
        <v>96.558333333333294</v>
      </c>
      <c r="D1342" t="s">
        <v>24</v>
      </c>
    </row>
    <row r="1343" spans="1:4" x14ac:dyDescent="0.25">
      <c r="A1343">
        <v>1983</v>
      </c>
      <c r="B1343" t="s">
        <v>16</v>
      </c>
      <c r="C1343">
        <v>99.375</v>
      </c>
      <c r="D1343" t="s">
        <v>24</v>
      </c>
    </row>
    <row r="1344" spans="1:4" x14ac:dyDescent="0.25">
      <c r="A1344">
        <v>1984</v>
      </c>
      <c r="B1344" t="s">
        <v>16</v>
      </c>
      <c r="C1344">
        <v>104.041666666666</v>
      </c>
      <c r="D1344" t="s">
        <v>24</v>
      </c>
    </row>
    <row r="1345" spans="1:4" x14ac:dyDescent="0.25">
      <c r="A1345">
        <v>1985</v>
      </c>
      <c r="B1345" t="s">
        <v>16</v>
      </c>
      <c r="C1345">
        <v>108.766666666666</v>
      </c>
      <c r="D1345" t="s">
        <v>24</v>
      </c>
    </row>
    <row r="1346" spans="1:4" x14ac:dyDescent="0.25">
      <c r="A1346">
        <v>1986</v>
      </c>
      <c r="B1346" t="s">
        <v>16</v>
      </c>
      <c r="C1346">
        <v>111.466666666666</v>
      </c>
      <c r="D1346" t="s">
        <v>24</v>
      </c>
    </row>
    <row r="1347" spans="1:4" x14ac:dyDescent="0.25">
      <c r="A1347">
        <v>1987</v>
      </c>
      <c r="B1347" t="s">
        <v>16</v>
      </c>
      <c r="C1347">
        <v>116.808333333333</v>
      </c>
      <c r="D1347" t="s">
        <v>24</v>
      </c>
    </row>
    <row r="1348" spans="1:4" x14ac:dyDescent="0.25">
      <c r="A1348">
        <v>1988</v>
      </c>
      <c r="B1348" t="s">
        <v>16</v>
      </c>
      <c r="C1348">
        <v>122.399999999999</v>
      </c>
      <c r="D1348" t="s">
        <v>24</v>
      </c>
    </row>
    <row r="1349" spans="1:4" x14ac:dyDescent="0.25">
      <c r="A1349">
        <v>1989</v>
      </c>
      <c r="B1349" t="s">
        <v>16</v>
      </c>
      <c r="C1349">
        <v>128.30000000000001</v>
      </c>
      <c r="D1349" t="s">
        <v>24</v>
      </c>
    </row>
    <row r="1350" spans="1:4" x14ac:dyDescent="0.25">
      <c r="A1350">
        <v>1990</v>
      </c>
      <c r="B1350" t="s">
        <v>16</v>
      </c>
      <c r="C1350">
        <v>135.84166666666599</v>
      </c>
      <c r="D1350" t="s">
        <v>24</v>
      </c>
    </row>
    <row r="1351" spans="1:4" x14ac:dyDescent="0.25">
      <c r="A1351">
        <v>1991</v>
      </c>
      <c r="B1351" t="s">
        <v>16</v>
      </c>
      <c r="C1351">
        <v>142.183333333333</v>
      </c>
      <c r="D1351" t="s">
        <v>24</v>
      </c>
    </row>
    <row r="1352" spans="1:4" x14ac:dyDescent="0.25">
      <c r="A1352">
        <v>1992</v>
      </c>
      <c r="B1352" t="s">
        <v>16</v>
      </c>
      <c r="C1352">
        <v>146.583333333333</v>
      </c>
      <c r="D1352" t="s">
        <v>24</v>
      </c>
    </row>
    <row r="1353" spans="1:4" x14ac:dyDescent="0.25">
      <c r="A1353">
        <v>1993</v>
      </c>
      <c r="B1353" t="s">
        <v>16</v>
      </c>
      <c r="C1353">
        <v>150.23333333333301</v>
      </c>
      <c r="D1353" t="s">
        <v>24</v>
      </c>
    </row>
    <row r="1354" spans="1:4" x14ac:dyDescent="0.25">
      <c r="A1354">
        <v>1994</v>
      </c>
      <c r="B1354" t="s">
        <v>16</v>
      </c>
      <c r="C1354">
        <v>154.641666666666</v>
      </c>
      <c r="D1354" t="s">
        <v>24</v>
      </c>
    </row>
    <row r="1355" spans="1:4" x14ac:dyDescent="0.25">
      <c r="A1355">
        <v>1995</v>
      </c>
      <c r="B1355" t="s">
        <v>16</v>
      </c>
      <c r="C1355">
        <v>158.69166666666601</v>
      </c>
      <c r="D1355" t="s">
        <v>24</v>
      </c>
    </row>
    <row r="1356" spans="1:4" x14ac:dyDescent="0.25">
      <c r="A1356">
        <v>1996</v>
      </c>
      <c r="B1356" t="s">
        <v>16</v>
      </c>
      <c r="C1356">
        <v>162.84166666666599</v>
      </c>
      <c r="D1356" t="s">
        <v>24</v>
      </c>
    </row>
    <row r="1357" spans="1:4" x14ac:dyDescent="0.25">
      <c r="A1357">
        <v>1997</v>
      </c>
      <c r="B1357" t="s">
        <v>16</v>
      </c>
      <c r="C1357">
        <v>166.45</v>
      </c>
      <c r="D1357" t="s">
        <v>24</v>
      </c>
    </row>
    <row r="1358" spans="1:4" x14ac:dyDescent="0.25">
      <c r="A1358">
        <v>1998</v>
      </c>
      <c r="B1358" t="s">
        <v>16</v>
      </c>
      <c r="C1358">
        <v>168.333333333333</v>
      </c>
      <c r="D1358" t="s">
        <v>24</v>
      </c>
    </row>
    <row r="1359" spans="1:4" x14ac:dyDescent="0.25">
      <c r="A1359">
        <v>1999</v>
      </c>
      <c r="B1359" t="s">
        <v>16</v>
      </c>
      <c r="C1359">
        <v>172.03333333333299</v>
      </c>
      <c r="D1359" t="s">
        <v>24</v>
      </c>
    </row>
    <row r="1360" spans="1:4" x14ac:dyDescent="0.25">
      <c r="A1360">
        <v>2000</v>
      </c>
      <c r="B1360" t="s">
        <v>16</v>
      </c>
      <c r="C1360">
        <v>176.683333333333</v>
      </c>
      <c r="D1360" t="s">
        <v>24</v>
      </c>
    </row>
    <row r="1361" spans="1:4" x14ac:dyDescent="0.25">
      <c r="A1361">
        <v>2001</v>
      </c>
      <c r="B1361" t="s">
        <v>16</v>
      </c>
      <c r="C1361">
        <v>181.38333333333301</v>
      </c>
      <c r="D1361" t="s">
        <v>24</v>
      </c>
    </row>
    <row r="1362" spans="1:4" x14ac:dyDescent="0.25">
      <c r="A1362">
        <v>2002</v>
      </c>
      <c r="B1362" t="s">
        <v>16</v>
      </c>
      <c r="C1362">
        <v>185.13333333333301</v>
      </c>
      <c r="D1362" t="s">
        <v>24</v>
      </c>
    </row>
    <row r="1363" spans="1:4" x14ac:dyDescent="0.25">
      <c r="A1363">
        <v>2003</v>
      </c>
      <c r="B1363" t="s">
        <v>16</v>
      </c>
      <c r="C1363">
        <v>188.98333333333301</v>
      </c>
      <c r="D1363" t="s">
        <v>24</v>
      </c>
    </row>
    <row r="1364" spans="1:4" x14ac:dyDescent="0.25">
      <c r="A1364">
        <v>2004</v>
      </c>
      <c r="B1364" t="s">
        <v>16</v>
      </c>
      <c r="C1364">
        <v>196.88333333333301</v>
      </c>
      <c r="D1364" t="s">
        <v>24</v>
      </c>
    </row>
    <row r="1365" spans="1:4" x14ac:dyDescent="0.25">
      <c r="A1365">
        <v>2005</v>
      </c>
      <c r="B1365" t="s">
        <v>16</v>
      </c>
      <c r="C1365">
        <v>204.53333333333299</v>
      </c>
      <c r="D1365" t="s">
        <v>24</v>
      </c>
    </row>
    <row r="1366" spans="1:4" x14ac:dyDescent="0.25">
      <c r="A1366">
        <v>2006</v>
      </c>
      <c r="B1366" t="s">
        <v>16</v>
      </c>
      <c r="C1366">
        <v>212.35</v>
      </c>
      <c r="D1366" t="s">
        <v>24</v>
      </c>
    </row>
    <row r="1367" spans="1:4" x14ac:dyDescent="0.25">
      <c r="A1367">
        <v>2007</v>
      </c>
      <c r="B1367" t="s">
        <v>16</v>
      </c>
      <c r="C1367">
        <v>217.05383333333299</v>
      </c>
      <c r="D1367" t="s">
        <v>24</v>
      </c>
    </row>
    <row r="1368" spans="1:4" x14ac:dyDescent="0.25">
      <c r="A1368">
        <v>2008</v>
      </c>
      <c r="B1368" t="s">
        <v>16</v>
      </c>
      <c r="C1368">
        <v>224.10016666666601</v>
      </c>
      <c r="D1368" t="s">
        <v>24</v>
      </c>
    </row>
    <row r="1369" spans="1:4" x14ac:dyDescent="0.25">
      <c r="A1369">
        <v>2009</v>
      </c>
      <c r="B1369" t="s">
        <v>16</v>
      </c>
      <c r="C1369">
        <v>223.563999999999</v>
      </c>
      <c r="D1369" t="s">
        <v>24</v>
      </c>
    </row>
    <row r="1370" spans="1:4" x14ac:dyDescent="0.25">
      <c r="A1370">
        <v>2010</v>
      </c>
      <c r="B1370" t="s">
        <v>16</v>
      </c>
      <c r="C1370">
        <v>227.84916666666601</v>
      </c>
      <c r="D1370" t="s">
        <v>24</v>
      </c>
    </row>
    <row r="1371" spans="1:4" x14ac:dyDescent="0.25">
      <c r="A1371">
        <v>2011</v>
      </c>
      <c r="B1371" t="s">
        <v>16</v>
      </c>
      <c r="C1371">
        <v>234.07199999999901</v>
      </c>
      <c r="D1371" t="s">
        <v>24</v>
      </c>
    </row>
    <row r="1372" spans="1:4" x14ac:dyDescent="0.25">
      <c r="A1372">
        <v>2012</v>
      </c>
      <c r="B1372" t="s">
        <v>16</v>
      </c>
      <c r="C1372">
        <v>238.27166666666599</v>
      </c>
      <c r="D1372" t="s">
        <v>24</v>
      </c>
    </row>
    <row r="1373" spans="1:4" x14ac:dyDescent="0.25">
      <c r="A1373">
        <v>2013</v>
      </c>
      <c r="B1373" t="s">
        <v>16</v>
      </c>
      <c r="C1373">
        <v>241.02066666666599</v>
      </c>
      <c r="D1373" t="s">
        <v>24</v>
      </c>
    </row>
    <row r="1374" spans="1:4" x14ac:dyDescent="0.25">
      <c r="A1374">
        <v>2014</v>
      </c>
      <c r="B1374" t="s">
        <v>16</v>
      </c>
      <c r="C1374">
        <v>244.11466666666601</v>
      </c>
      <c r="D1374" t="s">
        <v>24</v>
      </c>
    </row>
    <row r="1375" spans="1:4" x14ac:dyDescent="0.25">
      <c r="A1375">
        <v>2015</v>
      </c>
      <c r="B1375" t="s">
        <v>16</v>
      </c>
      <c r="C1375">
        <v>243.731333333333</v>
      </c>
      <c r="D1375" t="s">
        <v>24</v>
      </c>
    </row>
    <row r="1376" spans="1:4" x14ac:dyDescent="0.25">
      <c r="A1376">
        <v>2016</v>
      </c>
      <c r="B1376" t="s">
        <v>16</v>
      </c>
      <c r="C1376">
        <v>245.556833333333</v>
      </c>
      <c r="D1376" t="s">
        <v>24</v>
      </c>
    </row>
    <row r="1377" spans="1:4" x14ac:dyDescent="0.25">
      <c r="A1377">
        <v>2017</v>
      </c>
      <c r="B1377" t="s">
        <v>16</v>
      </c>
      <c r="C1377">
        <v>248.49350000000001</v>
      </c>
      <c r="D1377" t="s">
        <v>24</v>
      </c>
    </row>
    <row r="1378" spans="1:4" x14ac:dyDescent="0.25">
      <c r="A1378">
        <v>2018</v>
      </c>
      <c r="B1378" t="s">
        <v>16</v>
      </c>
      <c r="C1378">
        <v>251.846</v>
      </c>
      <c r="D1378" t="s">
        <v>24</v>
      </c>
    </row>
    <row r="1379" spans="1:4" x14ac:dyDescent="0.25">
      <c r="A1379">
        <v>2019</v>
      </c>
      <c r="B1379" t="s">
        <v>16</v>
      </c>
      <c r="C1379">
        <v>256.91533333333302</v>
      </c>
      <c r="D1379" t="s">
        <v>24</v>
      </c>
    </row>
    <row r="1380" spans="1:4" x14ac:dyDescent="0.25">
      <c r="A1380">
        <v>2020</v>
      </c>
      <c r="B1380" t="s">
        <v>16</v>
      </c>
      <c r="C1380">
        <v>258.99416666666599</v>
      </c>
      <c r="D1380" t="s">
        <v>24</v>
      </c>
    </row>
    <row r="1381" spans="1:4" x14ac:dyDescent="0.25">
      <c r="A1381">
        <v>2021</v>
      </c>
      <c r="B1381" t="s">
        <v>16</v>
      </c>
      <c r="C1381">
        <v>268.94240000000002</v>
      </c>
      <c r="D1381" t="s">
        <v>24</v>
      </c>
    </row>
    <row r="1382" spans="1:4" x14ac:dyDescent="0.25">
      <c r="A1382">
        <v>2002</v>
      </c>
      <c r="B1382" t="s">
        <v>17</v>
      </c>
      <c r="C1382">
        <v>101.2</v>
      </c>
      <c r="D1382" t="s">
        <v>24</v>
      </c>
    </row>
    <row r="1383" spans="1:4" x14ac:dyDescent="0.25">
      <c r="A1383">
        <v>2003</v>
      </c>
      <c r="B1383" t="s">
        <v>17</v>
      </c>
      <c r="C1383">
        <v>103.3</v>
      </c>
      <c r="D1383" t="s">
        <v>24</v>
      </c>
    </row>
    <row r="1384" spans="1:4" x14ac:dyDescent="0.25">
      <c r="A1384">
        <v>2004</v>
      </c>
      <c r="B1384" t="s">
        <v>17</v>
      </c>
      <c r="C1384">
        <v>105.2</v>
      </c>
      <c r="D1384" t="s">
        <v>24</v>
      </c>
    </row>
    <row r="1385" spans="1:4" x14ac:dyDescent="0.25">
      <c r="A1385">
        <v>2005</v>
      </c>
      <c r="B1385" t="s">
        <v>17</v>
      </c>
      <c r="C1385">
        <v>108.3</v>
      </c>
      <c r="D1385" t="s">
        <v>24</v>
      </c>
    </row>
    <row r="1386" spans="1:4" x14ac:dyDescent="0.25">
      <c r="A1386">
        <v>2006</v>
      </c>
      <c r="B1386" t="s">
        <v>17</v>
      </c>
      <c r="C1386">
        <v>111.5</v>
      </c>
      <c r="D1386" t="s">
        <v>24</v>
      </c>
    </row>
    <row r="1387" spans="1:4" x14ac:dyDescent="0.25">
      <c r="A1387">
        <v>2007</v>
      </c>
      <c r="B1387" t="s">
        <v>17</v>
      </c>
      <c r="C1387">
        <v>115.28400000000001</v>
      </c>
      <c r="D1387" t="s">
        <v>24</v>
      </c>
    </row>
    <row r="1388" spans="1:4" x14ac:dyDescent="0.25">
      <c r="A1388">
        <v>2008</v>
      </c>
      <c r="B1388" t="s">
        <v>17</v>
      </c>
      <c r="C1388">
        <v>119.264</v>
      </c>
      <c r="D1388" t="s">
        <v>24</v>
      </c>
    </row>
    <row r="1389" spans="1:4" x14ac:dyDescent="0.25">
      <c r="A1389">
        <v>2009</v>
      </c>
      <c r="B1389" t="s">
        <v>17</v>
      </c>
      <c r="C1389">
        <v>117.568</v>
      </c>
      <c r="D1389" t="s">
        <v>24</v>
      </c>
    </row>
    <row r="1390" spans="1:4" x14ac:dyDescent="0.25">
      <c r="A1390">
        <v>2010</v>
      </c>
      <c r="B1390" t="s">
        <v>17</v>
      </c>
      <c r="C1390">
        <v>118.227</v>
      </c>
      <c r="D1390" t="s">
        <v>24</v>
      </c>
    </row>
    <row r="1391" spans="1:4" x14ac:dyDescent="0.25">
      <c r="A1391">
        <v>2011</v>
      </c>
      <c r="B1391" t="s">
        <v>17</v>
      </c>
      <c r="C1391">
        <v>121.483</v>
      </c>
      <c r="D1391" t="s">
        <v>24</v>
      </c>
    </row>
    <row r="1392" spans="1:4" x14ac:dyDescent="0.25">
      <c r="A1392">
        <v>2012</v>
      </c>
      <c r="B1392" t="s">
        <v>17</v>
      </c>
      <c r="C1392">
        <v>124.197</v>
      </c>
      <c r="D1392" t="s">
        <v>24</v>
      </c>
    </row>
    <row r="1393" spans="1:4" x14ac:dyDescent="0.25">
      <c r="A1393">
        <v>2013</v>
      </c>
      <c r="B1393" t="s">
        <v>17</v>
      </c>
      <c r="C1393">
        <v>125.782</v>
      </c>
      <c r="D1393" t="s">
        <v>24</v>
      </c>
    </row>
    <row r="1394" spans="1:4" x14ac:dyDescent="0.25">
      <c r="A1394">
        <v>2014</v>
      </c>
      <c r="B1394" t="s">
        <v>17</v>
      </c>
      <c r="C1394">
        <v>127.82299999999999</v>
      </c>
      <c r="D1394" t="s">
        <v>24</v>
      </c>
    </row>
    <row r="1395" spans="1:4" x14ac:dyDescent="0.25">
      <c r="A1395">
        <v>2015</v>
      </c>
      <c r="B1395" t="s">
        <v>17</v>
      </c>
      <c r="C1395">
        <v>128.01900000000001</v>
      </c>
      <c r="D1395" t="s">
        <v>24</v>
      </c>
    </row>
    <row r="1396" spans="1:4" x14ac:dyDescent="0.25">
      <c r="A1396">
        <v>2016</v>
      </c>
      <c r="B1396" t="s">
        <v>17</v>
      </c>
      <c r="C1396">
        <v>130.107</v>
      </c>
      <c r="D1396" t="s">
        <v>24</v>
      </c>
    </row>
    <row r="1397" spans="1:4" x14ac:dyDescent="0.25">
      <c r="A1397">
        <v>2017</v>
      </c>
      <c r="B1397" t="s">
        <v>17</v>
      </c>
      <c r="C1397">
        <v>133.32400000000001</v>
      </c>
      <c r="D1397" t="s">
        <v>24</v>
      </c>
    </row>
    <row r="1398" spans="1:4" x14ac:dyDescent="0.25">
      <c r="A1398">
        <v>2018</v>
      </c>
      <c r="B1398" t="s">
        <v>17</v>
      </c>
      <c r="C1398">
        <v>138.875</v>
      </c>
      <c r="D1398" t="s">
        <v>24</v>
      </c>
    </row>
    <row r="1399" spans="1:4" x14ac:dyDescent="0.25">
      <c r="A1399">
        <v>2019</v>
      </c>
      <c r="B1399" t="s">
        <v>17</v>
      </c>
      <c r="C1399">
        <v>142.91999999999999</v>
      </c>
      <c r="D1399" t="s">
        <v>24</v>
      </c>
    </row>
    <row r="1400" spans="1:4" x14ac:dyDescent="0.25">
      <c r="A1400">
        <v>2020</v>
      </c>
      <c r="B1400" t="s">
        <v>17</v>
      </c>
      <c r="C1400">
        <v>145.72399999999999</v>
      </c>
      <c r="D1400" t="s">
        <v>24</v>
      </c>
    </row>
    <row r="1401" spans="1:4" x14ac:dyDescent="0.25">
      <c r="A1401">
        <v>2021</v>
      </c>
      <c r="B1401" t="s">
        <v>17</v>
      </c>
      <c r="C1401">
        <v>153.03200000000001</v>
      </c>
      <c r="D1401" t="s">
        <v>24</v>
      </c>
    </row>
    <row r="1402" spans="1:4" x14ac:dyDescent="0.25">
      <c r="A1402">
        <v>1984</v>
      </c>
      <c r="B1402" t="s">
        <v>18</v>
      </c>
      <c r="C1402">
        <v>104.8</v>
      </c>
      <c r="D1402" t="s">
        <v>24</v>
      </c>
    </row>
    <row r="1403" spans="1:4" x14ac:dyDescent="0.25">
      <c r="A1403">
        <v>1985</v>
      </c>
      <c r="B1403" t="s">
        <v>18</v>
      </c>
      <c r="C1403">
        <v>110.4</v>
      </c>
      <c r="D1403" t="s">
        <v>24</v>
      </c>
    </row>
    <row r="1404" spans="1:4" x14ac:dyDescent="0.25">
      <c r="A1404">
        <v>1986</v>
      </c>
      <c r="B1404" t="s">
        <v>18</v>
      </c>
      <c r="C1404">
        <v>113.5</v>
      </c>
      <c r="D1404" t="s">
        <v>24</v>
      </c>
    </row>
    <row r="1405" spans="1:4" x14ac:dyDescent="0.25">
      <c r="A1405">
        <v>1987</v>
      </c>
      <c r="B1405" t="s">
        <v>18</v>
      </c>
      <c r="C1405">
        <v>117.5</v>
      </c>
      <c r="D1405" t="s">
        <v>24</v>
      </c>
    </row>
    <row r="1406" spans="1:4" x14ac:dyDescent="0.25">
      <c r="A1406">
        <v>1988</v>
      </c>
      <c r="B1406" t="s">
        <v>18</v>
      </c>
      <c r="C1406">
        <v>123.4</v>
      </c>
      <c r="D1406" t="s">
        <v>24</v>
      </c>
    </row>
    <row r="1407" spans="1:4" x14ac:dyDescent="0.25">
      <c r="A1407">
        <v>1989</v>
      </c>
      <c r="B1407" t="s">
        <v>18</v>
      </c>
      <c r="C1407">
        <v>130.6</v>
      </c>
      <c r="D1407" t="s">
        <v>24</v>
      </c>
    </row>
    <row r="1408" spans="1:4" x14ac:dyDescent="0.25">
      <c r="A1408">
        <v>1990</v>
      </c>
      <c r="B1408" t="s">
        <v>18</v>
      </c>
      <c r="C1408">
        <v>138.4</v>
      </c>
      <c r="D1408" t="s">
        <v>24</v>
      </c>
    </row>
    <row r="1409" spans="1:4" x14ac:dyDescent="0.25">
      <c r="A1409">
        <v>1991</v>
      </c>
      <c r="B1409" t="s">
        <v>18</v>
      </c>
      <c r="C1409">
        <v>143.4</v>
      </c>
      <c r="D1409" t="s">
        <v>24</v>
      </c>
    </row>
    <row r="1410" spans="1:4" x14ac:dyDescent="0.25">
      <c r="A1410">
        <v>1992</v>
      </c>
      <c r="B1410" t="s">
        <v>18</v>
      </c>
      <c r="C1410">
        <v>147.4</v>
      </c>
      <c r="D1410" t="s">
        <v>24</v>
      </c>
    </row>
    <row r="1411" spans="1:4" x14ac:dyDescent="0.25">
      <c r="A1411">
        <v>1993</v>
      </c>
      <c r="B1411" t="s">
        <v>18</v>
      </c>
      <c r="C1411">
        <v>150.6</v>
      </c>
      <c r="D1411" t="s">
        <v>24</v>
      </c>
    </row>
    <row r="1412" spans="1:4" x14ac:dyDescent="0.25">
      <c r="A1412">
        <v>1994</v>
      </c>
      <c r="B1412" t="s">
        <v>18</v>
      </c>
      <c r="C1412">
        <v>154.5</v>
      </c>
      <c r="D1412" t="s">
        <v>24</v>
      </c>
    </row>
    <row r="1413" spans="1:4" x14ac:dyDescent="0.25">
      <c r="A1413">
        <v>1995</v>
      </c>
      <c r="B1413" t="s">
        <v>18</v>
      </c>
      <c r="C1413">
        <v>156.80000000000001</v>
      </c>
      <c r="D1413" t="s">
        <v>24</v>
      </c>
    </row>
    <row r="1414" spans="1:4" x14ac:dyDescent="0.25">
      <c r="A1414">
        <v>1996</v>
      </c>
      <c r="B1414" t="s">
        <v>18</v>
      </c>
      <c r="C1414">
        <v>160.9</v>
      </c>
      <c r="D1414" t="s">
        <v>24</v>
      </c>
    </row>
    <row r="1415" spans="1:4" x14ac:dyDescent="0.25">
      <c r="A1415">
        <v>1997</v>
      </c>
      <c r="B1415" t="s">
        <v>18</v>
      </c>
      <c r="C1415">
        <v>163.69999999999999</v>
      </c>
      <c r="D1415" t="s">
        <v>24</v>
      </c>
    </row>
    <row r="1416" spans="1:4" x14ac:dyDescent="0.25">
      <c r="A1416">
        <v>1998</v>
      </c>
      <c r="B1416" t="s">
        <v>18</v>
      </c>
      <c r="C1416">
        <v>166.9</v>
      </c>
      <c r="D1416" t="s">
        <v>24</v>
      </c>
    </row>
    <row r="1417" spans="1:4" x14ac:dyDescent="0.25">
      <c r="A1417">
        <v>1999</v>
      </c>
      <c r="B1417" t="s">
        <v>18</v>
      </c>
      <c r="C1417">
        <v>172.8</v>
      </c>
      <c r="D1417" t="s">
        <v>24</v>
      </c>
    </row>
    <row r="1418" spans="1:4" x14ac:dyDescent="0.25">
      <c r="A1418">
        <v>2000</v>
      </c>
      <c r="B1418" t="s">
        <v>18</v>
      </c>
      <c r="C1418">
        <v>182.8</v>
      </c>
      <c r="D1418" t="s">
        <v>24</v>
      </c>
    </row>
    <row r="1419" spans="1:4" x14ac:dyDescent="0.25">
      <c r="A1419">
        <v>2001</v>
      </c>
      <c r="B1419" t="s">
        <v>18</v>
      </c>
      <c r="C1419">
        <v>191.2</v>
      </c>
      <c r="D1419" t="s">
        <v>24</v>
      </c>
    </row>
    <row r="1420" spans="1:4" x14ac:dyDescent="0.25">
      <c r="A1420">
        <v>2002</v>
      </c>
      <c r="B1420" t="s">
        <v>18</v>
      </c>
      <c r="C1420">
        <v>197.9</v>
      </c>
      <c r="D1420" t="s">
        <v>24</v>
      </c>
    </row>
    <row r="1421" spans="1:4" x14ac:dyDescent="0.25">
      <c r="A1421">
        <v>2003</v>
      </c>
      <c r="B1421" t="s">
        <v>18</v>
      </c>
      <c r="C1421">
        <v>205.3</v>
      </c>
      <c r="D1421" t="s">
        <v>24</v>
      </c>
    </row>
    <row r="1422" spans="1:4" x14ac:dyDescent="0.25">
      <c r="A1422">
        <v>2004</v>
      </c>
      <c r="B1422" t="s">
        <v>18</v>
      </c>
      <c r="C1422">
        <v>212.8</v>
      </c>
      <c r="D1422" t="s">
        <v>24</v>
      </c>
    </row>
    <row r="1423" spans="1:4" x14ac:dyDescent="0.25">
      <c r="A1423">
        <v>2005</v>
      </c>
      <c r="B1423" t="s">
        <v>18</v>
      </c>
      <c r="C1423">
        <v>220.6</v>
      </c>
      <c r="D1423" t="s">
        <v>24</v>
      </c>
    </row>
    <row r="1424" spans="1:4" x14ac:dyDescent="0.25">
      <c r="A1424">
        <v>2006</v>
      </c>
      <c r="B1424" t="s">
        <v>18</v>
      </c>
      <c r="C1424">
        <v>228.1</v>
      </c>
      <c r="D1424" t="s">
        <v>24</v>
      </c>
    </row>
    <row r="1425" spans="1:4" x14ac:dyDescent="0.25">
      <c r="A1425">
        <v>2007</v>
      </c>
      <c r="B1425" t="s">
        <v>18</v>
      </c>
      <c r="C1425">
        <v>233.321</v>
      </c>
      <c r="D1425" t="s">
        <v>24</v>
      </c>
    </row>
    <row r="1426" spans="1:4" x14ac:dyDescent="0.25">
      <c r="A1426">
        <v>2008</v>
      </c>
      <c r="B1426" t="s">
        <v>18</v>
      </c>
      <c r="C1426">
        <v>242.31299999999999</v>
      </c>
      <c r="D1426" t="s">
        <v>24</v>
      </c>
    </row>
    <row r="1427" spans="1:4" x14ac:dyDescent="0.25">
      <c r="A1427">
        <v>2009</v>
      </c>
      <c r="B1427" t="s">
        <v>18</v>
      </c>
      <c r="C1427">
        <v>242.27</v>
      </c>
      <c r="D1427" t="s">
        <v>24</v>
      </c>
    </row>
    <row r="1428" spans="1:4" x14ac:dyDescent="0.25">
      <c r="A1428">
        <v>2010</v>
      </c>
      <c r="B1428" t="s">
        <v>18</v>
      </c>
      <c r="C1428">
        <v>245.464</v>
      </c>
      <c r="D1428" t="s">
        <v>24</v>
      </c>
    </row>
    <row r="1429" spans="1:4" x14ac:dyDescent="0.25">
      <c r="A1429">
        <v>2011</v>
      </c>
      <c r="B1429" t="s">
        <v>18</v>
      </c>
      <c r="C1429">
        <v>252.91</v>
      </c>
      <c r="D1429" t="s">
        <v>24</v>
      </c>
    </row>
    <row r="1430" spans="1:4" x14ac:dyDescent="0.25">
      <c r="A1430">
        <v>2012</v>
      </c>
      <c r="B1430" t="s">
        <v>18</v>
      </c>
      <c r="C1430">
        <v>256.96100000000001</v>
      </c>
      <c r="D1430" t="s">
        <v>24</v>
      </c>
    </row>
    <row r="1431" spans="1:4" x14ac:dyDescent="0.25">
      <c r="A1431">
        <v>2013</v>
      </c>
      <c r="B1431" t="s">
        <v>18</v>
      </c>
      <c r="C1431">
        <v>260.31700000000001</v>
      </c>
      <c r="D1431" t="s">
        <v>24</v>
      </c>
    </row>
    <row r="1432" spans="1:4" x14ac:dyDescent="0.25">
      <c r="A1432">
        <v>2014</v>
      </c>
      <c r="B1432" t="s">
        <v>18</v>
      </c>
      <c r="C1432">
        <v>265.14499999999998</v>
      </c>
      <c r="D1432" t="s">
        <v>24</v>
      </c>
    </row>
    <row r="1433" spans="1:4" x14ac:dyDescent="0.25">
      <c r="A1433">
        <v>2015</v>
      </c>
      <c r="B1433" t="s">
        <v>18</v>
      </c>
      <c r="C1433">
        <v>269.43599999999998</v>
      </c>
      <c r="D1433" t="s">
        <v>24</v>
      </c>
    </row>
    <row r="1434" spans="1:4" x14ac:dyDescent="0.25">
      <c r="A1434">
        <v>2016</v>
      </c>
      <c r="B1434" t="s">
        <v>18</v>
      </c>
      <c r="C1434">
        <v>274.73200000000003</v>
      </c>
      <c r="D1434" t="s">
        <v>24</v>
      </c>
    </row>
    <row r="1435" spans="1:4" x14ac:dyDescent="0.25">
      <c r="A1435">
        <v>2017</v>
      </c>
      <c r="B1435" t="s">
        <v>18</v>
      </c>
      <c r="C1435">
        <v>283.012</v>
      </c>
      <c r="D1435" t="s">
        <v>24</v>
      </c>
    </row>
    <row r="1436" spans="1:4" x14ac:dyDescent="0.25">
      <c r="A1436">
        <v>2018</v>
      </c>
      <c r="B1436" t="s">
        <v>18</v>
      </c>
      <c r="C1436">
        <v>292.54700000000003</v>
      </c>
      <c r="D1436" t="s">
        <v>24</v>
      </c>
    </row>
    <row r="1437" spans="1:4" x14ac:dyDescent="0.25">
      <c r="A1437">
        <v>2019</v>
      </c>
      <c r="B1437" t="s">
        <v>18</v>
      </c>
      <c r="C1437">
        <v>299.43299999999999</v>
      </c>
      <c r="D1437" t="s">
        <v>24</v>
      </c>
    </row>
    <row r="1438" spans="1:4" x14ac:dyDescent="0.25">
      <c r="A1438">
        <v>2020</v>
      </c>
      <c r="B1438" t="s">
        <v>18</v>
      </c>
      <c r="C1438">
        <v>303.93200000000002</v>
      </c>
      <c r="D1438" t="s">
        <v>24</v>
      </c>
    </row>
    <row r="1439" spans="1:4" x14ac:dyDescent="0.25">
      <c r="A1439">
        <v>2021</v>
      </c>
      <c r="B1439" t="s">
        <v>18</v>
      </c>
      <c r="C1439">
        <v>319.76100000000002</v>
      </c>
      <c r="D1439" t="s">
        <v>24</v>
      </c>
    </row>
    <row r="1440" spans="1:4" x14ac:dyDescent="0.25">
      <c r="A1440">
        <v>1915</v>
      </c>
      <c r="B1440" t="s">
        <v>19</v>
      </c>
      <c r="C1440">
        <v>9.1999999999999993</v>
      </c>
      <c r="D1440" t="s">
        <v>24</v>
      </c>
    </row>
    <row r="1441" spans="1:4" x14ac:dyDescent="0.25">
      <c r="A1441">
        <v>1916</v>
      </c>
      <c r="B1441" t="s">
        <v>19</v>
      </c>
      <c r="C1441">
        <v>10</v>
      </c>
      <c r="D1441" t="s">
        <v>24</v>
      </c>
    </row>
    <row r="1442" spans="1:4" x14ac:dyDescent="0.25">
      <c r="A1442">
        <v>1917</v>
      </c>
      <c r="B1442" t="s">
        <v>19</v>
      </c>
      <c r="C1442">
        <v>11.6</v>
      </c>
      <c r="D1442" t="s">
        <v>24</v>
      </c>
    </row>
    <row r="1443" spans="1:4" x14ac:dyDescent="0.25">
      <c r="A1443">
        <v>1918</v>
      </c>
      <c r="B1443" t="s">
        <v>19</v>
      </c>
      <c r="C1443">
        <v>14.1</v>
      </c>
      <c r="D1443" t="s">
        <v>24</v>
      </c>
    </row>
    <row r="1444" spans="1:4" x14ac:dyDescent="0.25">
      <c r="A1444">
        <v>1919</v>
      </c>
      <c r="B1444" t="s">
        <v>19</v>
      </c>
      <c r="C1444">
        <v>15.5</v>
      </c>
      <c r="D1444" t="s">
        <v>24</v>
      </c>
    </row>
    <row r="1445" spans="1:4" x14ac:dyDescent="0.25">
      <c r="A1445">
        <v>1920</v>
      </c>
      <c r="B1445" t="s">
        <v>19</v>
      </c>
      <c r="C1445">
        <v>17</v>
      </c>
      <c r="D1445" t="s">
        <v>24</v>
      </c>
    </row>
    <row r="1446" spans="1:4" x14ac:dyDescent="0.25">
      <c r="A1446">
        <v>1921</v>
      </c>
      <c r="B1446" t="s">
        <v>19</v>
      </c>
      <c r="C1446">
        <v>15.066666666666601</v>
      </c>
      <c r="D1446" t="s">
        <v>24</v>
      </c>
    </row>
    <row r="1447" spans="1:4" x14ac:dyDescent="0.25">
      <c r="A1447">
        <v>1922</v>
      </c>
      <c r="B1447" t="s">
        <v>19</v>
      </c>
      <c r="C1447">
        <v>14.6</v>
      </c>
      <c r="D1447" t="s">
        <v>24</v>
      </c>
    </row>
    <row r="1448" spans="1:4" x14ac:dyDescent="0.25">
      <c r="A1448">
        <v>1923</v>
      </c>
      <c r="B1448" t="s">
        <v>19</v>
      </c>
      <c r="C1448">
        <v>14.7</v>
      </c>
      <c r="D1448" t="s">
        <v>24</v>
      </c>
    </row>
    <row r="1449" spans="1:4" x14ac:dyDescent="0.25">
      <c r="A1449">
        <v>1924</v>
      </c>
      <c r="B1449" t="s">
        <v>19</v>
      </c>
      <c r="C1449">
        <v>14.675000000000001</v>
      </c>
      <c r="D1449" t="s">
        <v>24</v>
      </c>
    </row>
    <row r="1450" spans="1:4" x14ac:dyDescent="0.25">
      <c r="A1450">
        <v>1925</v>
      </c>
      <c r="B1450" t="s">
        <v>19</v>
      </c>
      <c r="C1450">
        <v>15.2</v>
      </c>
      <c r="D1450" t="s">
        <v>24</v>
      </c>
    </row>
    <row r="1451" spans="1:4" x14ac:dyDescent="0.25">
      <c r="A1451">
        <v>1926</v>
      </c>
      <c r="B1451" t="s">
        <v>19</v>
      </c>
      <c r="C1451">
        <v>15</v>
      </c>
      <c r="D1451" t="s">
        <v>24</v>
      </c>
    </row>
    <row r="1452" spans="1:4" x14ac:dyDescent="0.25">
      <c r="A1452">
        <v>1927</v>
      </c>
      <c r="B1452" t="s">
        <v>19</v>
      </c>
      <c r="C1452">
        <v>14.95</v>
      </c>
      <c r="D1452" t="s">
        <v>24</v>
      </c>
    </row>
    <row r="1453" spans="1:4" x14ac:dyDescent="0.25">
      <c r="A1453">
        <v>1928</v>
      </c>
      <c r="B1453" t="s">
        <v>19</v>
      </c>
      <c r="C1453">
        <v>14.9</v>
      </c>
      <c r="D1453" t="s">
        <v>24</v>
      </c>
    </row>
    <row r="1454" spans="1:4" x14ac:dyDescent="0.25">
      <c r="A1454">
        <v>1929</v>
      </c>
      <c r="B1454" t="s">
        <v>19</v>
      </c>
      <c r="C1454">
        <v>14.85</v>
      </c>
      <c r="D1454" t="s">
        <v>24</v>
      </c>
    </row>
    <row r="1455" spans="1:4" x14ac:dyDescent="0.25">
      <c r="A1455">
        <v>1930</v>
      </c>
      <c r="B1455" t="s">
        <v>19</v>
      </c>
      <c r="C1455">
        <v>14.35</v>
      </c>
      <c r="D1455" t="s">
        <v>24</v>
      </c>
    </row>
    <row r="1456" spans="1:4" x14ac:dyDescent="0.25">
      <c r="A1456">
        <v>1931</v>
      </c>
      <c r="B1456" t="s">
        <v>19</v>
      </c>
      <c r="C1456">
        <v>13.1</v>
      </c>
      <c r="D1456" t="s">
        <v>24</v>
      </c>
    </row>
    <row r="1457" spans="1:4" x14ac:dyDescent="0.25">
      <c r="A1457">
        <v>1932</v>
      </c>
      <c r="B1457" t="s">
        <v>19</v>
      </c>
      <c r="C1457">
        <v>12.1</v>
      </c>
      <c r="D1457" t="s">
        <v>24</v>
      </c>
    </row>
    <row r="1458" spans="1:4" x14ac:dyDescent="0.25">
      <c r="A1458">
        <v>1933</v>
      </c>
      <c r="B1458" t="s">
        <v>19</v>
      </c>
      <c r="C1458">
        <v>11.899999999999901</v>
      </c>
      <c r="D1458" t="s">
        <v>24</v>
      </c>
    </row>
    <row r="1459" spans="1:4" x14ac:dyDescent="0.25">
      <c r="A1459">
        <v>1934</v>
      </c>
      <c r="B1459" t="s">
        <v>19</v>
      </c>
      <c r="C1459">
        <v>12.35</v>
      </c>
      <c r="D1459" t="s">
        <v>24</v>
      </c>
    </row>
    <row r="1460" spans="1:4" x14ac:dyDescent="0.25">
      <c r="A1460">
        <v>1935</v>
      </c>
      <c r="B1460" t="s">
        <v>19</v>
      </c>
      <c r="C1460">
        <v>12.4</v>
      </c>
      <c r="D1460" t="s">
        <v>24</v>
      </c>
    </row>
    <row r="1461" spans="1:4" x14ac:dyDescent="0.25">
      <c r="A1461">
        <v>1936</v>
      </c>
      <c r="B1461" t="s">
        <v>19</v>
      </c>
      <c r="C1461">
        <v>12.36</v>
      </c>
      <c r="D1461" t="s">
        <v>24</v>
      </c>
    </row>
    <row r="1462" spans="1:4" x14ac:dyDescent="0.25">
      <c r="A1462">
        <v>1937</v>
      </c>
      <c r="B1462" t="s">
        <v>19</v>
      </c>
      <c r="C1462">
        <v>12.875</v>
      </c>
      <c r="D1462" t="s">
        <v>24</v>
      </c>
    </row>
    <row r="1463" spans="1:4" x14ac:dyDescent="0.25">
      <c r="A1463">
        <v>1938</v>
      </c>
      <c r="B1463" t="s">
        <v>19</v>
      </c>
      <c r="C1463">
        <v>12.8</v>
      </c>
      <c r="D1463" t="s">
        <v>24</v>
      </c>
    </row>
    <row r="1464" spans="1:4" x14ac:dyDescent="0.25">
      <c r="A1464">
        <v>1939</v>
      </c>
      <c r="B1464" t="s">
        <v>19</v>
      </c>
      <c r="C1464">
        <v>12.649999999999901</v>
      </c>
      <c r="D1464" t="s">
        <v>24</v>
      </c>
    </row>
    <row r="1465" spans="1:4" x14ac:dyDescent="0.25">
      <c r="A1465">
        <v>1940</v>
      </c>
      <c r="B1465" t="s">
        <v>19</v>
      </c>
      <c r="C1465">
        <v>12.716666666666599</v>
      </c>
      <c r="D1465" t="s">
        <v>24</v>
      </c>
    </row>
    <row r="1466" spans="1:4" x14ac:dyDescent="0.25">
      <c r="A1466">
        <v>1941</v>
      </c>
      <c r="B1466" t="s">
        <v>19</v>
      </c>
      <c r="C1466">
        <v>13.35</v>
      </c>
      <c r="D1466" t="s">
        <v>24</v>
      </c>
    </row>
    <row r="1467" spans="1:4" x14ac:dyDescent="0.25">
      <c r="A1467">
        <v>1942</v>
      </c>
      <c r="B1467" t="s">
        <v>19</v>
      </c>
      <c r="C1467">
        <v>14.9583333333333</v>
      </c>
      <c r="D1467" t="s">
        <v>24</v>
      </c>
    </row>
    <row r="1468" spans="1:4" x14ac:dyDescent="0.25">
      <c r="A1468">
        <v>1943</v>
      </c>
      <c r="B1468" t="s">
        <v>19</v>
      </c>
      <c r="C1468">
        <v>15.9499999999999</v>
      </c>
      <c r="D1468" t="s">
        <v>24</v>
      </c>
    </row>
    <row r="1469" spans="1:4" x14ac:dyDescent="0.25">
      <c r="A1469">
        <v>1944</v>
      </c>
      <c r="B1469" t="s">
        <v>19</v>
      </c>
      <c r="C1469">
        <v>16.358333333333299</v>
      </c>
      <c r="D1469" t="s">
        <v>24</v>
      </c>
    </row>
    <row r="1470" spans="1:4" x14ac:dyDescent="0.25">
      <c r="A1470">
        <v>1945</v>
      </c>
      <c r="B1470" t="s">
        <v>19</v>
      </c>
      <c r="C1470">
        <v>16.816666666666599</v>
      </c>
      <c r="D1470" t="s">
        <v>24</v>
      </c>
    </row>
    <row r="1471" spans="1:4" x14ac:dyDescent="0.25">
      <c r="A1471">
        <v>1946</v>
      </c>
      <c r="B1471" t="s">
        <v>19</v>
      </c>
      <c r="C1471">
        <v>18.149999999999999</v>
      </c>
      <c r="D1471" t="s">
        <v>24</v>
      </c>
    </row>
    <row r="1472" spans="1:4" x14ac:dyDescent="0.25">
      <c r="A1472">
        <v>1947</v>
      </c>
      <c r="B1472" t="s">
        <v>19</v>
      </c>
      <c r="C1472">
        <v>20.45</v>
      </c>
      <c r="D1472" t="s">
        <v>24</v>
      </c>
    </row>
    <row r="1473" spans="1:4" x14ac:dyDescent="0.25">
      <c r="A1473">
        <v>1948</v>
      </c>
      <c r="B1473" t="s">
        <v>19</v>
      </c>
      <c r="C1473">
        <v>22.125</v>
      </c>
      <c r="D1473" t="s">
        <v>24</v>
      </c>
    </row>
    <row r="1474" spans="1:4" x14ac:dyDescent="0.25">
      <c r="A1474">
        <v>1949</v>
      </c>
      <c r="B1474" t="s">
        <v>19</v>
      </c>
      <c r="C1474">
        <v>21.924999999999901</v>
      </c>
      <c r="D1474" t="s">
        <v>24</v>
      </c>
    </row>
    <row r="1475" spans="1:4" x14ac:dyDescent="0.25">
      <c r="A1475">
        <v>1950</v>
      </c>
      <c r="B1475" t="s">
        <v>19</v>
      </c>
      <c r="C1475">
        <v>22.125</v>
      </c>
      <c r="D1475" t="s">
        <v>24</v>
      </c>
    </row>
    <row r="1476" spans="1:4" x14ac:dyDescent="0.25">
      <c r="A1476">
        <v>1951</v>
      </c>
      <c r="B1476" t="s">
        <v>19</v>
      </c>
      <c r="C1476">
        <v>23.875</v>
      </c>
      <c r="D1476" t="s">
        <v>24</v>
      </c>
    </row>
    <row r="1477" spans="1:4" x14ac:dyDescent="0.25">
      <c r="A1477">
        <v>1952</v>
      </c>
      <c r="B1477" t="s">
        <v>19</v>
      </c>
      <c r="C1477">
        <v>24.674999999999901</v>
      </c>
      <c r="D1477" t="s">
        <v>24</v>
      </c>
    </row>
    <row r="1478" spans="1:4" x14ac:dyDescent="0.25">
      <c r="A1478">
        <v>1953</v>
      </c>
      <c r="B1478" t="s">
        <v>19</v>
      </c>
      <c r="C1478">
        <v>25.074999999999999</v>
      </c>
      <c r="D1478" t="s">
        <v>24</v>
      </c>
    </row>
    <row r="1479" spans="1:4" x14ac:dyDescent="0.25">
      <c r="A1479">
        <v>1954</v>
      </c>
      <c r="B1479" t="s">
        <v>19</v>
      </c>
      <c r="C1479">
        <v>25.024999999999999</v>
      </c>
      <c r="D1479" t="s">
        <v>24</v>
      </c>
    </row>
    <row r="1480" spans="1:4" x14ac:dyDescent="0.25">
      <c r="A1480">
        <v>1955</v>
      </c>
      <c r="B1480" t="s">
        <v>19</v>
      </c>
      <c r="C1480">
        <v>24.9</v>
      </c>
      <c r="D1480" t="s">
        <v>24</v>
      </c>
    </row>
    <row r="1481" spans="1:4" x14ac:dyDescent="0.25">
      <c r="A1481">
        <v>1956</v>
      </c>
      <c r="B1481" t="s">
        <v>19</v>
      </c>
      <c r="C1481">
        <v>25.5749999999999</v>
      </c>
      <c r="D1481" t="s">
        <v>24</v>
      </c>
    </row>
    <row r="1482" spans="1:4" x14ac:dyDescent="0.25">
      <c r="A1482">
        <v>1957</v>
      </c>
      <c r="B1482" t="s">
        <v>19</v>
      </c>
      <c r="C1482">
        <v>26.55</v>
      </c>
      <c r="D1482" t="s">
        <v>24</v>
      </c>
    </row>
    <row r="1483" spans="1:4" x14ac:dyDescent="0.25">
      <c r="A1483">
        <v>1958</v>
      </c>
      <c r="B1483" t="s">
        <v>19</v>
      </c>
      <c r="C1483">
        <v>27.524999999999999</v>
      </c>
      <c r="D1483" t="s">
        <v>24</v>
      </c>
    </row>
    <row r="1484" spans="1:4" x14ac:dyDescent="0.25">
      <c r="A1484">
        <v>1959</v>
      </c>
      <c r="B1484" t="s">
        <v>19</v>
      </c>
      <c r="C1484">
        <v>28.074999999999999</v>
      </c>
      <c r="D1484" t="s">
        <v>24</v>
      </c>
    </row>
    <row r="1485" spans="1:4" x14ac:dyDescent="0.25">
      <c r="A1485">
        <v>1960</v>
      </c>
      <c r="B1485" t="s">
        <v>19</v>
      </c>
      <c r="C1485">
        <v>28.599999999999898</v>
      </c>
      <c r="D1485" t="s">
        <v>24</v>
      </c>
    </row>
    <row r="1486" spans="1:4" x14ac:dyDescent="0.25">
      <c r="A1486">
        <v>1961</v>
      </c>
      <c r="B1486" t="s">
        <v>19</v>
      </c>
      <c r="C1486">
        <v>28.925000000000001</v>
      </c>
      <c r="D1486" t="s">
        <v>24</v>
      </c>
    </row>
    <row r="1487" spans="1:4" x14ac:dyDescent="0.25">
      <c r="A1487">
        <v>1962</v>
      </c>
      <c r="B1487" t="s">
        <v>19</v>
      </c>
      <c r="C1487">
        <v>29.4</v>
      </c>
      <c r="D1487" t="s">
        <v>24</v>
      </c>
    </row>
    <row r="1488" spans="1:4" x14ac:dyDescent="0.25">
      <c r="A1488">
        <v>1963</v>
      </c>
      <c r="B1488" t="s">
        <v>19</v>
      </c>
      <c r="C1488">
        <v>29.85</v>
      </c>
      <c r="D1488" t="s">
        <v>24</v>
      </c>
    </row>
    <row r="1489" spans="1:4" x14ac:dyDescent="0.25">
      <c r="A1489">
        <v>1964</v>
      </c>
      <c r="B1489" t="s">
        <v>19</v>
      </c>
      <c r="C1489">
        <v>30.274999999999999</v>
      </c>
      <c r="D1489" t="s">
        <v>24</v>
      </c>
    </row>
    <row r="1490" spans="1:4" x14ac:dyDescent="0.25">
      <c r="A1490">
        <v>1965</v>
      </c>
      <c r="B1490" t="s">
        <v>19</v>
      </c>
      <c r="C1490">
        <v>30.875</v>
      </c>
      <c r="D1490" t="s">
        <v>24</v>
      </c>
    </row>
    <row r="1491" spans="1:4" x14ac:dyDescent="0.25">
      <c r="A1491">
        <v>1966</v>
      </c>
      <c r="B1491" t="s">
        <v>19</v>
      </c>
      <c r="C1491">
        <v>31.674999999999901</v>
      </c>
      <c r="D1491" t="s">
        <v>24</v>
      </c>
    </row>
    <row r="1492" spans="1:4" x14ac:dyDescent="0.25">
      <c r="A1492">
        <v>1967</v>
      </c>
      <c r="B1492" t="s">
        <v>19</v>
      </c>
      <c r="C1492">
        <v>32.6</v>
      </c>
      <c r="D1492" t="s">
        <v>24</v>
      </c>
    </row>
    <row r="1493" spans="1:4" x14ac:dyDescent="0.25">
      <c r="A1493">
        <v>1968</v>
      </c>
      <c r="B1493" t="s">
        <v>19</v>
      </c>
      <c r="C1493">
        <v>34.1</v>
      </c>
      <c r="D1493" t="s">
        <v>24</v>
      </c>
    </row>
    <row r="1494" spans="1:4" x14ac:dyDescent="0.25">
      <c r="A1494">
        <v>1969</v>
      </c>
      <c r="B1494" t="s">
        <v>19</v>
      </c>
      <c r="C1494">
        <v>36</v>
      </c>
      <c r="D1494" t="s">
        <v>24</v>
      </c>
    </row>
    <row r="1495" spans="1:4" x14ac:dyDescent="0.25">
      <c r="A1495">
        <v>1970</v>
      </c>
      <c r="B1495" t="s">
        <v>19</v>
      </c>
      <c r="C1495">
        <v>37.825000000000003</v>
      </c>
      <c r="D1495" t="s">
        <v>24</v>
      </c>
    </row>
    <row r="1496" spans="1:4" x14ac:dyDescent="0.25">
      <c r="A1496">
        <v>1971</v>
      </c>
      <c r="B1496" t="s">
        <v>19</v>
      </c>
      <c r="C1496">
        <v>39.15</v>
      </c>
      <c r="D1496" t="s">
        <v>24</v>
      </c>
    </row>
    <row r="1497" spans="1:4" x14ac:dyDescent="0.25">
      <c r="A1497">
        <v>1972</v>
      </c>
      <c r="B1497" t="s">
        <v>19</v>
      </c>
      <c r="C1497">
        <v>40.575000000000003</v>
      </c>
      <c r="D1497" t="s">
        <v>24</v>
      </c>
    </row>
    <row r="1498" spans="1:4" x14ac:dyDescent="0.25">
      <c r="A1498">
        <v>1973</v>
      </c>
      <c r="B1498" t="s">
        <v>19</v>
      </c>
      <c r="C1498">
        <v>43.05</v>
      </c>
      <c r="D1498" t="s">
        <v>24</v>
      </c>
    </row>
    <row r="1499" spans="1:4" x14ac:dyDescent="0.25">
      <c r="A1499">
        <v>1974</v>
      </c>
      <c r="B1499" t="s">
        <v>19</v>
      </c>
      <c r="C1499">
        <v>47.45</v>
      </c>
      <c r="D1499" t="s">
        <v>24</v>
      </c>
    </row>
    <row r="1500" spans="1:4" x14ac:dyDescent="0.25">
      <c r="A1500">
        <v>1975</v>
      </c>
      <c r="B1500" t="s">
        <v>19</v>
      </c>
      <c r="C1500">
        <v>52.05</v>
      </c>
      <c r="D1500" t="s">
        <v>24</v>
      </c>
    </row>
    <row r="1501" spans="1:4" x14ac:dyDescent="0.25">
      <c r="A1501">
        <v>1976</v>
      </c>
      <c r="B1501" t="s">
        <v>19</v>
      </c>
      <c r="C1501">
        <v>54.849999999999902</v>
      </c>
      <c r="D1501" t="s">
        <v>24</v>
      </c>
    </row>
    <row r="1502" spans="1:4" x14ac:dyDescent="0.25">
      <c r="A1502">
        <v>1977</v>
      </c>
      <c r="B1502" t="s">
        <v>19</v>
      </c>
      <c r="C1502">
        <v>59.2</v>
      </c>
      <c r="D1502" t="s">
        <v>24</v>
      </c>
    </row>
    <row r="1503" spans="1:4" x14ac:dyDescent="0.25">
      <c r="A1503">
        <v>1978</v>
      </c>
      <c r="B1503" t="s">
        <v>19</v>
      </c>
      <c r="C1503">
        <v>64.499999999999901</v>
      </c>
      <c r="D1503" t="s">
        <v>24</v>
      </c>
    </row>
    <row r="1504" spans="1:4" x14ac:dyDescent="0.25">
      <c r="A1504">
        <v>1979</v>
      </c>
      <c r="B1504" t="s">
        <v>19</v>
      </c>
      <c r="C1504">
        <v>70.2</v>
      </c>
      <c r="D1504" t="s">
        <v>24</v>
      </c>
    </row>
    <row r="1505" spans="1:4" x14ac:dyDescent="0.25">
      <c r="A1505">
        <v>1980</v>
      </c>
      <c r="B1505" t="s">
        <v>19</v>
      </c>
      <c r="C1505">
        <v>80.766666666666595</v>
      </c>
      <c r="D1505" t="s">
        <v>24</v>
      </c>
    </row>
    <row r="1506" spans="1:4" x14ac:dyDescent="0.25">
      <c r="A1506">
        <v>1981</v>
      </c>
      <c r="B1506" t="s">
        <v>19</v>
      </c>
      <c r="C1506">
        <v>91.25</v>
      </c>
      <c r="D1506" t="s">
        <v>24</v>
      </c>
    </row>
    <row r="1507" spans="1:4" x14ac:dyDescent="0.25">
      <c r="A1507">
        <v>1982</v>
      </c>
      <c r="B1507" t="s">
        <v>19</v>
      </c>
      <c r="C1507">
        <v>97.5833333333333</v>
      </c>
      <c r="D1507" t="s">
        <v>24</v>
      </c>
    </row>
    <row r="1508" spans="1:4" x14ac:dyDescent="0.25">
      <c r="A1508">
        <v>1983</v>
      </c>
      <c r="B1508" t="s">
        <v>19</v>
      </c>
      <c r="C1508">
        <v>98.6</v>
      </c>
      <c r="D1508" t="s">
        <v>24</v>
      </c>
    </row>
    <row r="1509" spans="1:4" x14ac:dyDescent="0.25">
      <c r="A1509">
        <v>1984</v>
      </c>
      <c r="B1509" t="s">
        <v>19</v>
      </c>
      <c r="C1509">
        <v>104.283333333333</v>
      </c>
      <c r="D1509" t="s">
        <v>24</v>
      </c>
    </row>
    <row r="1510" spans="1:4" x14ac:dyDescent="0.25">
      <c r="A1510">
        <v>1985</v>
      </c>
      <c r="B1510" t="s">
        <v>19</v>
      </c>
      <c r="C1510">
        <v>108.48333333333299</v>
      </c>
      <c r="D1510" t="s">
        <v>24</v>
      </c>
    </row>
    <row r="1511" spans="1:4" x14ac:dyDescent="0.25">
      <c r="A1511">
        <v>1986</v>
      </c>
      <c r="B1511" t="s">
        <v>19</v>
      </c>
      <c r="C1511">
        <v>111.766666666666</v>
      </c>
      <c r="D1511" t="s">
        <v>24</v>
      </c>
    </row>
    <row r="1512" spans="1:4" x14ac:dyDescent="0.25">
      <c r="A1512">
        <v>1987</v>
      </c>
      <c r="B1512" t="s">
        <v>19</v>
      </c>
      <c r="C1512">
        <v>115.391666666666</v>
      </c>
      <c r="D1512" t="s">
        <v>24</v>
      </c>
    </row>
    <row r="1513" spans="1:4" x14ac:dyDescent="0.25">
      <c r="A1513">
        <v>1988</v>
      </c>
      <c r="B1513" t="s">
        <v>19</v>
      </c>
      <c r="C1513">
        <v>120.5</v>
      </c>
      <c r="D1513" t="s">
        <v>24</v>
      </c>
    </row>
    <row r="1514" spans="1:4" x14ac:dyDescent="0.25">
      <c r="A1514">
        <v>1989</v>
      </c>
      <c r="B1514" t="s">
        <v>19</v>
      </c>
      <c r="C1514">
        <v>126.35</v>
      </c>
      <c r="D1514" t="s">
        <v>24</v>
      </c>
    </row>
    <row r="1515" spans="1:4" x14ac:dyDescent="0.25">
      <c r="A1515">
        <v>1990</v>
      </c>
      <c r="B1515" t="s">
        <v>19</v>
      </c>
      <c r="C1515">
        <v>132.05000000000001</v>
      </c>
      <c r="D1515" t="s">
        <v>24</v>
      </c>
    </row>
    <row r="1516" spans="1:4" x14ac:dyDescent="0.25">
      <c r="A1516">
        <v>1991</v>
      </c>
      <c r="B1516" t="s">
        <v>19</v>
      </c>
      <c r="C1516">
        <v>137.90833333333299</v>
      </c>
      <c r="D1516" t="s">
        <v>24</v>
      </c>
    </row>
    <row r="1517" spans="1:4" x14ac:dyDescent="0.25">
      <c r="A1517">
        <v>1992</v>
      </c>
      <c r="B1517" t="s">
        <v>19</v>
      </c>
      <c r="C1517">
        <v>142.5</v>
      </c>
      <c r="D1517" t="s">
        <v>24</v>
      </c>
    </row>
    <row r="1518" spans="1:4" x14ac:dyDescent="0.25">
      <c r="A1518">
        <v>1993</v>
      </c>
      <c r="B1518" t="s">
        <v>19</v>
      </c>
      <c r="C1518">
        <v>146.34166666666599</v>
      </c>
      <c r="D1518" t="s">
        <v>24</v>
      </c>
    </row>
    <row r="1519" spans="1:4" x14ac:dyDescent="0.25">
      <c r="A1519">
        <v>1994</v>
      </c>
      <c r="B1519" t="s">
        <v>19</v>
      </c>
      <c r="C1519">
        <v>148.65</v>
      </c>
      <c r="D1519" t="s">
        <v>24</v>
      </c>
    </row>
    <row r="1520" spans="1:4" x14ac:dyDescent="0.25">
      <c r="A1520">
        <v>1995</v>
      </c>
      <c r="B1520" t="s">
        <v>19</v>
      </c>
      <c r="C1520">
        <v>151.56666666666601</v>
      </c>
      <c r="D1520" t="s">
        <v>24</v>
      </c>
    </row>
    <row r="1521" spans="1:4" x14ac:dyDescent="0.25">
      <c r="A1521">
        <v>1996</v>
      </c>
      <c r="B1521" t="s">
        <v>19</v>
      </c>
      <c r="C1521">
        <v>155.06666666666601</v>
      </c>
      <c r="D1521" t="s">
        <v>24</v>
      </c>
    </row>
    <row r="1522" spans="1:4" x14ac:dyDescent="0.25">
      <c r="A1522">
        <v>1997</v>
      </c>
      <c r="B1522" t="s">
        <v>19</v>
      </c>
      <c r="C1522">
        <v>160.38333333333301</v>
      </c>
      <c r="D1522" t="s">
        <v>24</v>
      </c>
    </row>
    <row r="1523" spans="1:4" x14ac:dyDescent="0.25">
      <c r="A1523">
        <v>1998</v>
      </c>
      <c r="B1523" t="s">
        <v>19</v>
      </c>
      <c r="C1523">
        <v>165.75</v>
      </c>
      <c r="D1523" t="s">
        <v>24</v>
      </c>
    </row>
    <row r="1524" spans="1:4" x14ac:dyDescent="0.25">
      <c r="A1524">
        <v>1999</v>
      </c>
      <c r="B1524" t="s">
        <v>19</v>
      </c>
      <c r="C1524">
        <v>172.766666666666</v>
      </c>
      <c r="D1524" t="s">
        <v>24</v>
      </c>
    </row>
    <row r="1525" spans="1:4" x14ac:dyDescent="0.25">
      <c r="A1525">
        <v>2000</v>
      </c>
      <c r="B1525" t="s">
        <v>19</v>
      </c>
      <c r="C1525">
        <v>180.583333333333</v>
      </c>
      <c r="D1525" t="s">
        <v>24</v>
      </c>
    </row>
    <row r="1526" spans="1:4" x14ac:dyDescent="0.25">
      <c r="A1526">
        <v>2001</v>
      </c>
      <c r="B1526" t="s">
        <v>19</v>
      </c>
      <c r="C1526">
        <v>190.2</v>
      </c>
      <c r="D1526" t="s">
        <v>24</v>
      </c>
    </row>
    <row r="1527" spans="1:4" x14ac:dyDescent="0.25">
      <c r="A1527">
        <v>2002</v>
      </c>
      <c r="B1527" t="s">
        <v>19</v>
      </c>
      <c r="C1527">
        <v>193.083333333333</v>
      </c>
      <c r="D1527" t="s">
        <v>24</v>
      </c>
    </row>
    <row r="1528" spans="1:4" x14ac:dyDescent="0.25">
      <c r="A1528">
        <v>2003</v>
      </c>
      <c r="B1528" t="s">
        <v>19</v>
      </c>
      <c r="C1528">
        <v>196.53333333333299</v>
      </c>
      <c r="D1528" t="s">
        <v>24</v>
      </c>
    </row>
    <row r="1529" spans="1:4" x14ac:dyDescent="0.25">
      <c r="A1529">
        <v>2004</v>
      </c>
      <c r="B1529" t="s">
        <v>19</v>
      </c>
      <c r="C1529">
        <v>198.98333333333301</v>
      </c>
      <c r="D1529" t="s">
        <v>24</v>
      </c>
    </row>
    <row r="1530" spans="1:4" x14ac:dyDescent="0.25">
      <c r="A1530">
        <v>2005</v>
      </c>
      <c r="B1530" t="s">
        <v>19</v>
      </c>
      <c r="C1530">
        <v>202.86666666666599</v>
      </c>
      <c r="D1530" t="s">
        <v>24</v>
      </c>
    </row>
    <row r="1531" spans="1:4" x14ac:dyDescent="0.25">
      <c r="A1531">
        <v>2006</v>
      </c>
      <c r="B1531" t="s">
        <v>19</v>
      </c>
      <c r="C1531">
        <v>209.53333333333299</v>
      </c>
      <c r="D1531" t="s">
        <v>24</v>
      </c>
    </row>
    <row r="1532" spans="1:4" x14ac:dyDescent="0.25">
      <c r="A1532">
        <v>2007</v>
      </c>
      <c r="B1532" t="s">
        <v>19</v>
      </c>
      <c r="C1532">
        <v>216.38783333333299</v>
      </c>
      <c r="D1532" t="s">
        <v>24</v>
      </c>
    </row>
    <row r="1533" spans="1:4" x14ac:dyDescent="0.25">
      <c r="A1533">
        <v>2008</v>
      </c>
      <c r="B1533" t="s">
        <v>19</v>
      </c>
      <c r="C1533">
        <v>222.77166666666599</v>
      </c>
      <c r="D1533" t="s">
        <v>24</v>
      </c>
    </row>
    <row r="1534" spans="1:4" x14ac:dyDescent="0.25">
      <c r="A1534">
        <v>2009</v>
      </c>
      <c r="B1534" t="s">
        <v>19</v>
      </c>
      <c r="C1534">
        <v>224.633833333333</v>
      </c>
      <c r="D1534" t="s">
        <v>24</v>
      </c>
    </row>
    <row r="1535" spans="1:4" x14ac:dyDescent="0.25">
      <c r="A1535">
        <v>2010</v>
      </c>
      <c r="B1535" t="s">
        <v>19</v>
      </c>
      <c r="C1535">
        <v>227.61183333333301</v>
      </c>
      <c r="D1535" t="s">
        <v>24</v>
      </c>
    </row>
    <row r="1536" spans="1:4" x14ac:dyDescent="0.25">
      <c r="A1536">
        <v>2011</v>
      </c>
      <c r="B1536" t="s">
        <v>19</v>
      </c>
      <c r="C1536">
        <v>233.66900000000001</v>
      </c>
      <c r="D1536" t="s">
        <v>24</v>
      </c>
    </row>
    <row r="1537" spans="1:4" x14ac:dyDescent="0.25">
      <c r="A1537">
        <v>2012</v>
      </c>
      <c r="B1537" t="s">
        <v>19</v>
      </c>
      <c r="C1537">
        <v>239.86799999999999</v>
      </c>
      <c r="D1537" t="s">
        <v>24</v>
      </c>
    </row>
    <row r="1538" spans="1:4" x14ac:dyDescent="0.25">
      <c r="A1538">
        <v>2013</v>
      </c>
      <c r="B1538" t="s">
        <v>19</v>
      </c>
      <c r="C1538">
        <v>245.281166666666</v>
      </c>
      <c r="D1538" t="s">
        <v>24</v>
      </c>
    </row>
    <row r="1539" spans="1:4" x14ac:dyDescent="0.25">
      <c r="A1539">
        <v>2014</v>
      </c>
      <c r="B1539" t="s">
        <v>19</v>
      </c>
      <c r="C1539">
        <v>252.2595</v>
      </c>
      <c r="D1539" t="s">
        <v>24</v>
      </c>
    </row>
    <row r="1540" spans="1:4" x14ac:dyDescent="0.25">
      <c r="A1540">
        <v>2015</v>
      </c>
      <c r="B1540" t="s">
        <v>19</v>
      </c>
      <c r="C1540">
        <v>258.81233333333302</v>
      </c>
      <c r="D1540" t="s">
        <v>24</v>
      </c>
    </row>
    <row r="1541" spans="1:4" x14ac:dyDescent="0.25">
      <c r="A1541">
        <v>2016</v>
      </c>
      <c r="B1541" t="s">
        <v>19</v>
      </c>
      <c r="C1541">
        <v>266.80799999999999</v>
      </c>
      <c r="D1541" t="s">
        <v>24</v>
      </c>
    </row>
    <row r="1542" spans="1:4" x14ac:dyDescent="0.25">
      <c r="A1542">
        <v>2017</v>
      </c>
      <c r="B1542" t="s">
        <v>19</v>
      </c>
      <c r="C1542">
        <v>275.399333333333</v>
      </c>
      <c r="D1542" t="s">
        <v>24</v>
      </c>
    </row>
    <row r="1543" spans="1:4" x14ac:dyDescent="0.25">
      <c r="A1543">
        <v>2018</v>
      </c>
      <c r="B1543" t="s">
        <v>19</v>
      </c>
      <c r="C1543">
        <v>286.33749999999998</v>
      </c>
      <c r="D1543" t="s">
        <v>24</v>
      </c>
    </row>
    <row r="1544" spans="1:4" x14ac:dyDescent="0.25">
      <c r="A1544">
        <v>2019</v>
      </c>
      <c r="B1544" t="s">
        <v>19</v>
      </c>
      <c r="C1544">
        <v>295.371166666666</v>
      </c>
      <c r="D1544" t="s">
        <v>24</v>
      </c>
    </row>
    <row r="1545" spans="1:4" x14ac:dyDescent="0.25">
      <c r="A1545">
        <v>2020</v>
      </c>
      <c r="B1545" t="s">
        <v>19</v>
      </c>
      <c r="C1545">
        <v>300.44366666666599</v>
      </c>
      <c r="D1545" t="s">
        <v>24</v>
      </c>
    </row>
    <row r="1546" spans="1:4" x14ac:dyDescent="0.25">
      <c r="A1546">
        <v>2021</v>
      </c>
      <c r="B1546" t="s">
        <v>19</v>
      </c>
      <c r="C1546">
        <v>309.546999999999</v>
      </c>
      <c r="D1546" t="s">
        <v>24</v>
      </c>
    </row>
    <row r="1547" spans="1:4" x14ac:dyDescent="0.25">
      <c r="A1547">
        <v>1915</v>
      </c>
      <c r="B1547" t="s">
        <v>20</v>
      </c>
      <c r="C1547">
        <v>9.1</v>
      </c>
      <c r="D1547" t="s">
        <v>24</v>
      </c>
    </row>
    <row r="1548" spans="1:4" x14ac:dyDescent="0.25">
      <c r="A1548">
        <v>1916</v>
      </c>
      <c r="B1548" t="s">
        <v>20</v>
      </c>
      <c r="C1548">
        <v>9.6999999999999993</v>
      </c>
      <c r="D1548" t="s">
        <v>24</v>
      </c>
    </row>
    <row r="1549" spans="1:4" x14ac:dyDescent="0.25">
      <c r="A1549">
        <v>1917</v>
      </c>
      <c r="B1549" t="s">
        <v>20</v>
      </c>
      <c r="C1549">
        <v>11.8</v>
      </c>
      <c r="D1549" t="s">
        <v>24</v>
      </c>
    </row>
    <row r="1550" spans="1:4" x14ac:dyDescent="0.25">
      <c r="A1550">
        <v>1918</v>
      </c>
      <c r="B1550" t="s">
        <v>20</v>
      </c>
      <c r="C1550">
        <v>15.4</v>
      </c>
      <c r="D1550" t="s">
        <v>24</v>
      </c>
    </row>
    <row r="1551" spans="1:4" x14ac:dyDescent="0.25">
      <c r="A1551">
        <v>1919</v>
      </c>
      <c r="B1551" t="s">
        <v>20</v>
      </c>
      <c r="C1551">
        <v>17.100000000000001</v>
      </c>
      <c r="D1551" t="s">
        <v>24</v>
      </c>
    </row>
    <row r="1552" spans="1:4" x14ac:dyDescent="0.25">
      <c r="A1552">
        <v>1920</v>
      </c>
      <c r="B1552" t="s">
        <v>20</v>
      </c>
      <c r="C1552">
        <v>18.75</v>
      </c>
      <c r="D1552" t="s">
        <v>24</v>
      </c>
    </row>
    <row r="1553" spans="1:4" x14ac:dyDescent="0.25">
      <c r="A1553">
        <v>1921</v>
      </c>
      <c r="B1553" t="s">
        <v>20</v>
      </c>
      <c r="C1553">
        <v>16.3666666666666</v>
      </c>
      <c r="D1553" t="s">
        <v>24</v>
      </c>
    </row>
    <row r="1554" spans="1:4" x14ac:dyDescent="0.25">
      <c r="A1554">
        <v>1922</v>
      </c>
      <c r="B1554" t="s">
        <v>20</v>
      </c>
      <c r="C1554">
        <v>15.574999999999999</v>
      </c>
      <c r="D1554" t="s">
        <v>24</v>
      </c>
    </row>
    <row r="1555" spans="1:4" x14ac:dyDescent="0.25">
      <c r="A1555">
        <v>1923</v>
      </c>
      <c r="B1555" t="s">
        <v>20</v>
      </c>
      <c r="C1555">
        <v>15.45</v>
      </c>
      <c r="D1555" t="s">
        <v>24</v>
      </c>
    </row>
    <row r="1556" spans="1:4" x14ac:dyDescent="0.25">
      <c r="A1556">
        <v>1924</v>
      </c>
      <c r="B1556" t="s">
        <v>20</v>
      </c>
      <c r="C1556">
        <v>15.55</v>
      </c>
      <c r="D1556" t="s">
        <v>24</v>
      </c>
    </row>
    <row r="1557" spans="1:4" x14ac:dyDescent="0.25">
      <c r="A1557">
        <v>1925</v>
      </c>
      <c r="B1557" t="s">
        <v>20</v>
      </c>
      <c r="C1557">
        <v>16</v>
      </c>
      <c r="D1557" t="s">
        <v>24</v>
      </c>
    </row>
    <row r="1558" spans="1:4" x14ac:dyDescent="0.25">
      <c r="A1558">
        <v>1926</v>
      </c>
      <c r="B1558" t="s">
        <v>20</v>
      </c>
      <c r="C1558">
        <v>15.75</v>
      </c>
      <c r="D1558" t="s">
        <v>24</v>
      </c>
    </row>
    <row r="1559" spans="1:4" x14ac:dyDescent="0.25">
      <c r="A1559">
        <v>1927</v>
      </c>
      <c r="B1559" t="s">
        <v>20</v>
      </c>
      <c r="C1559">
        <v>15.6</v>
      </c>
      <c r="D1559" t="s">
        <v>24</v>
      </c>
    </row>
    <row r="1560" spans="1:4" x14ac:dyDescent="0.25">
      <c r="A1560">
        <v>1928</v>
      </c>
      <c r="B1560" t="s">
        <v>20</v>
      </c>
      <c r="C1560">
        <v>15.35</v>
      </c>
      <c r="D1560" t="s">
        <v>24</v>
      </c>
    </row>
    <row r="1561" spans="1:4" x14ac:dyDescent="0.25">
      <c r="A1561">
        <v>1929</v>
      </c>
      <c r="B1561" t="s">
        <v>20</v>
      </c>
      <c r="C1561">
        <v>15.5</v>
      </c>
      <c r="D1561" t="s">
        <v>24</v>
      </c>
    </row>
    <row r="1562" spans="1:4" x14ac:dyDescent="0.25">
      <c r="A1562">
        <v>1930</v>
      </c>
      <c r="B1562" t="s">
        <v>20</v>
      </c>
      <c r="C1562">
        <v>14.95</v>
      </c>
      <c r="D1562" t="s">
        <v>24</v>
      </c>
    </row>
    <row r="1563" spans="1:4" x14ac:dyDescent="0.25">
      <c r="A1563">
        <v>1931</v>
      </c>
      <c r="B1563" t="s">
        <v>20</v>
      </c>
      <c r="C1563">
        <v>13.65</v>
      </c>
      <c r="D1563" t="s">
        <v>24</v>
      </c>
    </row>
    <row r="1564" spans="1:4" x14ac:dyDescent="0.25">
      <c r="A1564">
        <v>1932</v>
      </c>
      <c r="B1564" t="s">
        <v>20</v>
      </c>
      <c r="C1564">
        <v>12.35</v>
      </c>
      <c r="D1564" t="s">
        <v>24</v>
      </c>
    </row>
    <row r="1565" spans="1:4" x14ac:dyDescent="0.25">
      <c r="A1565">
        <v>1933</v>
      </c>
      <c r="B1565" t="s">
        <v>20</v>
      </c>
      <c r="C1565">
        <v>12.05</v>
      </c>
      <c r="D1565" t="s">
        <v>24</v>
      </c>
    </row>
    <row r="1566" spans="1:4" x14ac:dyDescent="0.25">
      <c r="A1566">
        <v>1934</v>
      </c>
      <c r="B1566" t="s">
        <v>20</v>
      </c>
      <c r="C1566">
        <v>12.3</v>
      </c>
      <c r="D1566" t="s">
        <v>24</v>
      </c>
    </row>
    <row r="1567" spans="1:4" x14ac:dyDescent="0.25">
      <c r="A1567">
        <v>1935</v>
      </c>
      <c r="B1567" t="s">
        <v>20</v>
      </c>
      <c r="C1567">
        <v>12.566666666666601</v>
      </c>
      <c r="D1567" t="s">
        <v>24</v>
      </c>
    </row>
    <row r="1568" spans="1:4" x14ac:dyDescent="0.25">
      <c r="A1568">
        <v>1936</v>
      </c>
      <c r="B1568" t="s">
        <v>20</v>
      </c>
      <c r="C1568">
        <v>12.74</v>
      </c>
      <c r="D1568" t="s">
        <v>24</v>
      </c>
    </row>
    <row r="1569" spans="1:4" x14ac:dyDescent="0.25">
      <c r="A1569">
        <v>1937</v>
      </c>
      <c r="B1569" t="s">
        <v>20</v>
      </c>
      <c r="C1569">
        <v>13.375</v>
      </c>
      <c r="D1569" t="s">
        <v>24</v>
      </c>
    </row>
    <row r="1570" spans="1:4" x14ac:dyDescent="0.25">
      <c r="A1570">
        <v>1938</v>
      </c>
      <c r="B1570" t="s">
        <v>20</v>
      </c>
      <c r="C1570">
        <v>13.2249999999999</v>
      </c>
      <c r="D1570" t="s">
        <v>24</v>
      </c>
    </row>
    <row r="1571" spans="1:4" x14ac:dyDescent="0.25">
      <c r="A1571">
        <v>1939</v>
      </c>
      <c r="B1571" t="s">
        <v>20</v>
      </c>
      <c r="C1571">
        <v>13.15</v>
      </c>
      <c r="D1571" t="s">
        <v>24</v>
      </c>
    </row>
    <row r="1572" spans="1:4" x14ac:dyDescent="0.25">
      <c r="A1572">
        <v>1940</v>
      </c>
      <c r="B1572" t="s">
        <v>20</v>
      </c>
      <c r="C1572">
        <v>13.216666666666599</v>
      </c>
      <c r="D1572" t="s">
        <v>24</v>
      </c>
    </row>
    <row r="1573" spans="1:4" x14ac:dyDescent="0.25">
      <c r="A1573">
        <v>1941</v>
      </c>
      <c r="B1573" t="s">
        <v>20</v>
      </c>
      <c r="C1573">
        <v>14.008333333333301</v>
      </c>
      <c r="D1573" t="s">
        <v>24</v>
      </c>
    </row>
    <row r="1574" spans="1:4" x14ac:dyDescent="0.25">
      <c r="A1574">
        <v>1942</v>
      </c>
      <c r="B1574" t="s">
        <v>20</v>
      </c>
      <c r="C1574">
        <v>15.749999999999901</v>
      </c>
      <c r="D1574" t="s">
        <v>24</v>
      </c>
    </row>
    <row r="1575" spans="1:4" x14ac:dyDescent="0.25">
      <c r="A1575">
        <v>1943</v>
      </c>
      <c r="B1575" t="s">
        <v>20</v>
      </c>
      <c r="C1575">
        <v>16.649999999999999</v>
      </c>
      <c r="D1575" t="s">
        <v>24</v>
      </c>
    </row>
    <row r="1576" spans="1:4" x14ac:dyDescent="0.25">
      <c r="A1576">
        <v>1944</v>
      </c>
      <c r="B1576" t="s">
        <v>20</v>
      </c>
      <c r="C1576">
        <v>16.941666666666599</v>
      </c>
      <c r="D1576" t="s">
        <v>24</v>
      </c>
    </row>
    <row r="1577" spans="1:4" x14ac:dyDescent="0.25">
      <c r="A1577">
        <v>1945</v>
      </c>
      <c r="B1577" t="s">
        <v>20</v>
      </c>
      <c r="C1577">
        <v>17.316666666666599</v>
      </c>
      <c r="D1577" t="s">
        <v>24</v>
      </c>
    </row>
    <row r="1578" spans="1:4" x14ac:dyDescent="0.25">
      <c r="A1578">
        <v>1946</v>
      </c>
      <c r="B1578" t="s">
        <v>20</v>
      </c>
      <c r="C1578">
        <v>18.641666666666602</v>
      </c>
      <c r="D1578" t="s">
        <v>24</v>
      </c>
    </row>
    <row r="1579" spans="1:4" x14ac:dyDescent="0.25">
      <c r="A1579">
        <v>1947</v>
      </c>
      <c r="B1579" t="s">
        <v>20</v>
      </c>
      <c r="C1579">
        <v>20.837499999999999</v>
      </c>
      <c r="D1579" t="s">
        <v>24</v>
      </c>
    </row>
    <row r="1580" spans="1:4" x14ac:dyDescent="0.25">
      <c r="A1580">
        <v>1948</v>
      </c>
      <c r="B1580" t="s">
        <v>20</v>
      </c>
      <c r="C1580">
        <v>22.85</v>
      </c>
      <c r="D1580" t="s">
        <v>24</v>
      </c>
    </row>
    <row r="1581" spans="1:4" x14ac:dyDescent="0.25">
      <c r="A1581">
        <v>1949</v>
      </c>
      <c r="B1581" t="s">
        <v>20</v>
      </c>
      <c r="C1581">
        <v>22.75</v>
      </c>
      <c r="D1581" t="s">
        <v>24</v>
      </c>
    </row>
    <row r="1582" spans="1:4" x14ac:dyDescent="0.25">
      <c r="A1582">
        <v>1950</v>
      </c>
      <c r="B1582" t="s">
        <v>20</v>
      </c>
      <c r="C1582">
        <v>23</v>
      </c>
      <c r="D1582" t="s">
        <v>24</v>
      </c>
    </row>
    <row r="1583" spans="1:4" x14ac:dyDescent="0.25">
      <c r="A1583">
        <v>1951</v>
      </c>
      <c r="B1583" t="s">
        <v>20</v>
      </c>
      <c r="C1583">
        <v>24.875</v>
      </c>
      <c r="D1583" t="s">
        <v>24</v>
      </c>
    </row>
    <row r="1584" spans="1:4" x14ac:dyDescent="0.25">
      <c r="A1584">
        <v>1952</v>
      </c>
      <c r="B1584" t="s">
        <v>20</v>
      </c>
      <c r="C1584">
        <v>25.524999999999999</v>
      </c>
      <c r="D1584" t="s">
        <v>24</v>
      </c>
    </row>
    <row r="1585" spans="1:4" x14ac:dyDescent="0.25">
      <c r="A1585">
        <v>1953</v>
      </c>
      <c r="B1585" t="s">
        <v>20</v>
      </c>
      <c r="C1585">
        <v>25.75</v>
      </c>
      <c r="D1585" t="s">
        <v>24</v>
      </c>
    </row>
    <row r="1586" spans="1:4" x14ac:dyDescent="0.25">
      <c r="A1586">
        <v>1954</v>
      </c>
      <c r="B1586" t="s">
        <v>20</v>
      </c>
      <c r="C1586">
        <v>25.774999999999999</v>
      </c>
      <c r="D1586" t="s">
        <v>24</v>
      </c>
    </row>
    <row r="1587" spans="1:4" x14ac:dyDescent="0.25">
      <c r="A1587">
        <v>1955</v>
      </c>
      <c r="B1587" t="s">
        <v>20</v>
      </c>
      <c r="C1587">
        <v>25.925000000000001</v>
      </c>
      <c r="D1587" t="s">
        <v>24</v>
      </c>
    </row>
    <row r="1588" spans="1:4" x14ac:dyDescent="0.25">
      <c r="A1588">
        <v>1956</v>
      </c>
      <c r="B1588" t="s">
        <v>20</v>
      </c>
      <c r="C1588">
        <v>26.224999999999898</v>
      </c>
      <c r="D1588" t="s">
        <v>24</v>
      </c>
    </row>
    <row r="1589" spans="1:4" x14ac:dyDescent="0.25">
      <c r="A1589">
        <v>1957</v>
      </c>
      <c r="B1589" t="s">
        <v>20</v>
      </c>
      <c r="C1589">
        <v>27.35</v>
      </c>
      <c r="D1589" t="s">
        <v>24</v>
      </c>
    </row>
    <row r="1590" spans="1:4" x14ac:dyDescent="0.25">
      <c r="A1590">
        <v>1958</v>
      </c>
      <c r="B1590" t="s">
        <v>20</v>
      </c>
      <c r="C1590">
        <v>27.95</v>
      </c>
      <c r="D1590" t="s">
        <v>24</v>
      </c>
    </row>
    <row r="1591" spans="1:4" x14ac:dyDescent="0.25">
      <c r="A1591">
        <v>1959</v>
      </c>
      <c r="B1591" t="s">
        <v>20</v>
      </c>
      <c r="C1591">
        <v>28.474999999999898</v>
      </c>
      <c r="D1591" t="s">
        <v>24</v>
      </c>
    </row>
    <row r="1592" spans="1:4" x14ac:dyDescent="0.25">
      <c r="A1592">
        <v>1960</v>
      </c>
      <c r="B1592" t="s">
        <v>20</v>
      </c>
      <c r="C1592">
        <v>28.799999999999901</v>
      </c>
      <c r="D1592" t="s">
        <v>24</v>
      </c>
    </row>
    <row r="1593" spans="1:4" x14ac:dyDescent="0.25">
      <c r="A1593">
        <v>1961</v>
      </c>
      <c r="B1593" t="s">
        <v>20</v>
      </c>
      <c r="C1593">
        <v>29.299999999999901</v>
      </c>
      <c r="D1593" t="s">
        <v>24</v>
      </c>
    </row>
    <row r="1594" spans="1:4" x14ac:dyDescent="0.25">
      <c r="A1594">
        <v>1962</v>
      </c>
      <c r="B1594" t="s">
        <v>20</v>
      </c>
      <c r="C1594">
        <v>29.75</v>
      </c>
      <c r="D1594" t="s">
        <v>24</v>
      </c>
    </row>
    <row r="1595" spans="1:4" x14ac:dyDescent="0.25">
      <c r="A1595">
        <v>1963</v>
      </c>
      <c r="B1595" t="s">
        <v>20</v>
      </c>
      <c r="C1595">
        <v>30.225000000000001</v>
      </c>
      <c r="D1595" t="s">
        <v>24</v>
      </c>
    </row>
    <row r="1596" spans="1:4" x14ac:dyDescent="0.25">
      <c r="A1596">
        <v>1964</v>
      </c>
      <c r="B1596" t="s">
        <v>20</v>
      </c>
      <c r="C1596">
        <v>30.625</v>
      </c>
      <c r="D1596" t="s">
        <v>24</v>
      </c>
    </row>
    <row r="1597" spans="1:4" x14ac:dyDescent="0.25">
      <c r="A1597">
        <v>1965</v>
      </c>
      <c r="B1597" t="s">
        <v>20</v>
      </c>
      <c r="C1597">
        <v>30.9499999999999</v>
      </c>
      <c r="D1597" t="s">
        <v>24</v>
      </c>
    </row>
    <row r="1598" spans="1:4" x14ac:dyDescent="0.25">
      <c r="A1598">
        <v>1966</v>
      </c>
      <c r="B1598" t="s">
        <v>20</v>
      </c>
      <c r="C1598">
        <v>31.875</v>
      </c>
      <c r="D1598" t="s">
        <v>24</v>
      </c>
    </row>
    <row r="1599" spans="1:4" x14ac:dyDescent="0.25">
      <c r="A1599">
        <v>1967</v>
      </c>
      <c r="B1599" t="s">
        <v>20</v>
      </c>
      <c r="C1599">
        <v>32.799999999999997</v>
      </c>
      <c r="D1599" t="s">
        <v>24</v>
      </c>
    </row>
    <row r="1600" spans="1:4" x14ac:dyDescent="0.25">
      <c r="A1600">
        <v>1968</v>
      </c>
      <c r="B1600" t="s">
        <v>20</v>
      </c>
      <c r="C1600">
        <v>34.15</v>
      </c>
      <c r="D1600" t="s">
        <v>24</v>
      </c>
    </row>
    <row r="1601" spans="1:4" x14ac:dyDescent="0.25">
      <c r="A1601">
        <v>1969</v>
      </c>
      <c r="B1601" t="s">
        <v>20</v>
      </c>
      <c r="C1601">
        <v>35.799999999999997</v>
      </c>
      <c r="D1601" t="s">
        <v>24</v>
      </c>
    </row>
    <row r="1602" spans="1:4" x14ac:dyDescent="0.25">
      <c r="A1602">
        <v>1970</v>
      </c>
      <c r="B1602" t="s">
        <v>20</v>
      </c>
      <c r="C1602">
        <v>37.4</v>
      </c>
      <c r="D1602" t="s">
        <v>24</v>
      </c>
    </row>
    <row r="1603" spans="1:4" x14ac:dyDescent="0.25">
      <c r="A1603">
        <v>1971</v>
      </c>
      <c r="B1603" t="s">
        <v>20</v>
      </c>
      <c r="C1603">
        <v>38.174999999999997</v>
      </c>
      <c r="D1603" t="s">
        <v>24</v>
      </c>
    </row>
    <row r="1604" spans="1:4" x14ac:dyDescent="0.25">
      <c r="A1604">
        <v>1972</v>
      </c>
      <c r="B1604" t="s">
        <v>20</v>
      </c>
      <c r="C1604">
        <v>39.274999999999999</v>
      </c>
      <c r="D1604" t="s">
        <v>24</v>
      </c>
    </row>
    <row r="1605" spans="1:4" x14ac:dyDescent="0.25">
      <c r="A1605">
        <v>1973</v>
      </c>
      <c r="B1605" t="s">
        <v>20</v>
      </c>
      <c r="C1605">
        <v>41.8</v>
      </c>
      <c r="D1605" t="s">
        <v>24</v>
      </c>
    </row>
    <row r="1606" spans="1:4" x14ac:dyDescent="0.25">
      <c r="A1606">
        <v>1974</v>
      </c>
      <c r="B1606" t="s">
        <v>20</v>
      </c>
      <c r="C1606">
        <v>46.4</v>
      </c>
      <c r="D1606" t="s">
        <v>24</v>
      </c>
    </row>
    <row r="1607" spans="1:4" x14ac:dyDescent="0.25">
      <c r="A1607">
        <v>1975</v>
      </c>
      <c r="B1607" t="s">
        <v>20</v>
      </c>
      <c r="C1607">
        <v>51.125</v>
      </c>
      <c r="D1607" t="s">
        <v>24</v>
      </c>
    </row>
    <row r="1608" spans="1:4" x14ac:dyDescent="0.25">
      <c r="A1608">
        <v>1976</v>
      </c>
      <c r="B1608" t="s">
        <v>20</v>
      </c>
      <c r="C1608">
        <v>53.95</v>
      </c>
      <c r="D1608" t="s">
        <v>24</v>
      </c>
    </row>
    <row r="1609" spans="1:4" x14ac:dyDescent="0.25">
      <c r="A1609">
        <v>1977</v>
      </c>
      <c r="B1609" t="s">
        <v>20</v>
      </c>
      <c r="C1609">
        <v>58.25</v>
      </c>
      <c r="D1609" t="s">
        <v>24</v>
      </c>
    </row>
    <row r="1610" spans="1:4" x14ac:dyDescent="0.25">
      <c r="A1610">
        <v>1978</v>
      </c>
      <c r="B1610" t="s">
        <v>20</v>
      </c>
      <c r="C1610">
        <v>63.65</v>
      </c>
      <c r="D1610" t="s">
        <v>24</v>
      </c>
    </row>
    <row r="1611" spans="1:4" x14ac:dyDescent="0.25">
      <c r="A1611">
        <v>1979</v>
      </c>
      <c r="B1611" t="s">
        <v>20</v>
      </c>
      <c r="C1611">
        <v>70.483333333333306</v>
      </c>
      <c r="D1611" t="s">
        <v>24</v>
      </c>
    </row>
    <row r="1612" spans="1:4" x14ac:dyDescent="0.25">
      <c r="A1612">
        <v>1980</v>
      </c>
      <c r="B1612" t="s">
        <v>20</v>
      </c>
      <c r="C1612">
        <v>82.3</v>
      </c>
      <c r="D1612" t="s">
        <v>24</v>
      </c>
    </row>
    <row r="1613" spans="1:4" x14ac:dyDescent="0.25">
      <c r="A1613">
        <v>1981</v>
      </c>
      <c r="B1613" t="s">
        <v>20</v>
      </c>
      <c r="C1613">
        <v>91.35</v>
      </c>
      <c r="D1613" t="s">
        <v>24</v>
      </c>
    </row>
    <row r="1614" spans="1:4" x14ac:dyDescent="0.25">
      <c r="A1614">
        <v>1982</v>
      </c>
      <c r="B1614" t="s">
        <v>20</v>
      </c>
      <c r="C1614">
        <v>97.683333333333294</v>
      </c>
      <c r="D1614" t="s">
        <v>24</v>
      </c>
    </row>
    <row r="1615" spans="1:4" x14ac:dyDescent="0.25">
      <c r="A1615">
        <v>1983</v>
      </c>
      <c r="B1615" t="s">
        <v>20</v>
      </c>
      <c r="C1615">
        <v>99.149999999999906</v>
      </c>
      <c r="D1615" t="s">
        <v>24</v>
      </c>
    </row>
    <row r="1616" spans="1:4" x14ac:dyDescent="0.25">
      <c r="A1616">
        <v>1984</v>
      </c>
      <c r="B1616" t="s">
        <v>20</v>
      </c>
      <c r="C1616">
        <v>102.849999999999</v>
      </c>
      <c r="D1616" t="s">
        <v>24</v>
      </c>
    </row>
    <row r="1617" spans="1:4" x14ac:dyDescent="0.25">
      <c r="A1617">
        <v>1985</v>
      </c>
      <c r="B1617" t="s">
        <v>20</v>
      </c>
      <c r="C1617">
        <v>105.5</v>
      </c>
      <c r="D1617" t="s">
        <v>24</v>
      </c>
    </row>
    <row r="1618" spans="1:4" x14ac:dyDescent="0.25">
      <c r="A1618">
        <v>1986</v>
      </c>
      <c r="B1618" t="s">
        <v>20</v>
      </c>
      <c r="C1618">
        <v>106.7</v>
      </c>
      <c r="D1618" t="s">
        <v>24</v>
      </c>
    </row>
    <row r="1619" spans="1:4" x14ac:dyDescent="0.25">
      <c r="A1619">
        <v>1997</v>
      </c>
      <c r="B1619" t="s">
        <v>20</v>
      </c>
      <c r="C1619">
        <v>165</v>
      </c>
      <c r="D1619" t="s">
        <v>24</v>
      </c>
    </row>
    <row r="1620" spans="1:4" x14ac:dyDescent="0.25">
      <c r="A1620">
        <v>1998</v>
      </c>
      <c r="B1620" t="s">
        <v>20</v>
      </c>
      <c r="C1620">
        <v>167.933333333333</v>
      </c>
      <c r="D1620" t="s">
        <v>24</v>
      </c>
    </row>
    <row r="1621" spans="1:4" x14ac:dyDescent="0.25">
      <c r="A1621">
        <v>1999</v>
      </c>
      <c r="B1621" t="s">
        <v>20</v>
      </c>
      <c r="C1621">
        <v>173</v>
      </c>
      <c r="D1621" t="s">
        <v>24</v>
      </c>
    </row>
    <row r="1622" spans="1:4" x14ac:dyDescent="0.25">
      <c r="A1622">
        <v>2000</v>
      </c>
      <c r="B1622" t="s">
        <v>20</v>
      </c>
      <c r="C1622">
        <v>179.5</v>
      </c>
      <c r="D1622" t="s">
        <v>24</v>
      </c>
    </row>
    <row r="1623" spans="1:4" x14ac:dyDescent="0.25">
      <c r="A1623">
        <v>2001</v>
      </c>
      <c r="B1623" t="s">
        <v>20</v>
      </c>
      <c r="C1623">
        <v>185.88333333333301</v>
      </c>
      <c r="D1623" t="s">
        <v>24</v>
      </c>
    </row>
    <row r="1624" spans="1:4" x14ac:dyDescent="0.25">
      <c r="A1624">
        <v>2002</v>
      </c>
      <c r="B1624" t="s">
        <v>20</v>
      </c>
      <c r="C1624">
        <v>189.5</v>
      </c>
      <c r="D1624" t="s">
        <v>24</v>
      </c>
    </row>
    <row r="1625" spans="1:4" x14ac:dyDescent="0.25">
      <c r="A1625">
        <v>2003</v>
      </c>
      <c r="B1625" t="s">
        <v>20</v>
      </c>
      <c r="C1625">
        <v>192.39999999999901</v>
      </c>
      <c r="D1625" t="s">
        <v>24</v>
      </c>
    </row>
    <row r="1626" spans="1:4" x14ac:dyDescent="0.25">
      <c r="A1626">
        <v>2004</v>
      </c>
      <c r="B1626" t="s">
        <v>20</v>
      </c>
      <c r="C1626">
        <v>194.88333333333301</v>
      </c>
      <c r="D1626" t="s">
        <v>24</v>
      </c>
    </row>
    <row r="1627" spans="1:4" x14ac:dyDescent="0.25">
      <c r="A1627">
        <v>2005</v>
      </c>
      <c r="B1627" t="s">
        <v>20</v>
      </c>
      <c r="C1627">
        <v>200.46666666666599</v>
      </c>
      <c r="D1627" t="s">
        <v>24</v>
      </c>
    </row>
    <row r="1628" spans="1:4" x14ac:dyDescent="0.25">
      <c r="A1628">
        <v>2006</v>
      </c>
      <c r="B1628" t="s">
        <v>20</v>
      </c>
      <c r="C1628">
        <v>207.98333333333301</v>
      </c>
      <c r="D1628" t="s">
        <v>24</v>
      </c>
    </row>
    <row r="1629" spans="1:4" x14ac:dyDescent="0.25">
      <c r="A1629">
        <v>2007</v>
      </c>
      <c r="B1629" t="s">
        <v>20</v>
      </c>
      <c r="C1629">
        <v>216.058666666666</v>
      </c>
      <c r="D1629" t="s">
        <v>24</v>
      </c>
    </row>
    <row r="1630" spans="1:4" x14ac:dyDescent="0.25">
      <c r="A1630">
        <v>2008</v>
      </c>
      <c r="B1630" t="s">
        <v>20</v>
      </c>
      <c r="C1630">
        <v>224.87199999999899</v>
      </c>
      <c r="D1630" t="s">
        <v>24</v>
      </c>
    </row>
    <row r="1631" spans="1:4" x14ac:dyDescent="0.25">
      <c r="A1631">
        <v>2009</v>
      </c>
      <c r="B1631" t="s">
        <v>20</v>
      </c>
      <c r="C1631">
        <v>226.15383333333301</v>
      </c>
      <c r="D1631" t="s">
        <v>24</v>
      </c>
    </row>
    <row r="1632" spans="1:4" x14ac:dyDescent="0.25">
      <c r="A1632">
        <v>2010</v>
      </c>
      <c r="B1632" t="s">
        <v>20</v>
      </c>
      <c r="C1632">
        <v>226.74566666666601</v>
      </c>
      <c r="D1632" t="s">
        <v>24</v>
      </c>
    </row>
    <row r="1633" spans="1:4" x14ac:dyDescent="0.25">
      <c r="A1633">
        <v>2011</v>
      </c>
      <c r="B1633" t="s">
        <v>20</v>
      </c>
      <c r="C1633">
        <v>233.09733333333301</v>
      </c>
      <c r="D1633" t="s">
        <v>24</v>
      </c>
    </row>
    <row r="1634" spans="1:4" x14ac:dyDescent="0.25">
      <c r="A1634">
        <v>2012</v>
      </c>
      <c r="B1634" t="s">
        <v>20</v>
      </c>
      <c r="C1634">
        <v>238.795999999999</v>
      </c>
      <c r="D1634" t="s">
        <v>24</v>
      </c>
    </row>
    <row r="1635" spans="1:4" x14ac:dyDescent="0.25">
      <c r="A1635">
        <v>2013</v>
      </c>
      <c r="B1635" t="s">
        <v>20</v>
      </c>
      <c r="C1635">
        <v>241.69166666666601</v>
      </c>
      <c r="D1635" t="s">
        <v>24</v>
      </c>
    </row>
    <row r="1636" spans="1:4" x14ac:dyDescent="0.25">
      <c r="A1636">
        <v>2014</v>
      </c>
      <c r="B1636" t="s">
        <v>20</v>
      </c>
      <c r="C1636">
        <v>246.186166666666</v>
      </c>
      <c r="D1636" t="s">
        <v>24</v>
      </c>
    </row>
    <row r="1637" spans="1:4" x14ac:dyDescent="0.25">
      <c r="A1637">
        <v>2015</v>
      </c>
      <c r="B1637" t="s">
        <v>20</v>
      </c>
      <c r="C1637">
        <v>249.593666666666</v>
      </c>
      <c r="D1637" t="s">
        <v>24</v>
      </c>
    </row>
    <row r="1638" spans="1:4" x14ac:dyDescent="0.25">
      <c r="A1638">
        <v>2016</v>
      </c>
      <c r="B1638" t="s">
        <v>20</v>
      </c>
      <c r="C1638">
        <v>255.25399999999999</v>
      </c>
      <c r="D1638" t="s">
        <v>24</v>
      </c>
    </row>
    <row r="1639" spans="1:4" x14ac:dyDescent="0.25">
      <c r="A1639">
        <v>2017</v>
      </c>
      <c r="B1639" t="s">
        <v>20</v>
      </c>
      <c r="C1639">
        <v>263.109166666666</v>
      </c>
      <c r="D1639" t="s">
        <v>24</v>
      </c>
    </row>
    <row r="1640" spans="1:4" x14ac:dyDescent="0.25">
      <c r="A1640">
        <v>2018</v>
      </c>
      <c r="B1640" t="s">
        <v>20</v>
      </c>
      <c r="C1640">
        <v>271.409666666666</v>
      </c>
      <c r="D1640" t="s">
        <v>24</v>
      </c>
    </row>
    <row r="1641" spans="1:4" x14ac:dyDescent="0.25">
      <c r="A1641">
        <v>2019</v>
      </c>
      <c r="B1641" t="s">
        <v>20</v>
      </c>
      <c r="C1641">
        <v>278.18149999999901</v>
      </c>
      <c r="D1641" t="s">
        <v>24</v>
      </c>
    </row>
    <row r="1642" spans="1:4" x14ac:dyDescent="0.25">
      <c r="A1642">
        <v>2020</v>
      </c>
      <c r="B1642" t="s">
        <v>20</v>
      </c>
      <c r="C1642">
        <v>282.74549999999999</v>
      </c>
      <c r="D1642" t="s">
        <v>24</v>
      </c>
    </row>
    <row r="1643" spans="1:4" x14ac:dyDescent="0.25">
      <c r="A1643">
        <v>2021</v>
      </c>
      <c r="B1643" t="s">
        <v>20</v>
      </c>
      <c r="C1643">
        <v>293.32375000000002</v>
      </c>
      <c r="D1643" t="s">
        <v>24</v>
      </c>
    </row>
    <row r="1644" spans="1:4" x14ac:dyDescent="0.25">
      <c r="A1644">
        <v>1984</v>
      </c>
      <c r="B1644" t="s">
        <v>21</v>
      </c>
      <c r="C1644">
        <v>103.3</v>
      </c>
      <c r="D1644" t="s">
        <v>24</v>
      </c>
    </row>
    <row r="1645" spans="1:4" x14ac:dyDescent="0.25">
      <c r="A1645">
        <v>1985</v>
      </c>
      <c r="B1645" t="s">
        <v>21</v>
      </c>
      <c r="C1645">
        <v>107.1</v>
      </c>
      <c r="D1645" t="s">
        <v>24</v>
      </c>
    </row>
    <row r="1646" spans="1:4" x14ac:dyDescent="0.25">
      <c r="A1646">
        <v>1986</v>
      </c>
      <c r="B1646" t="s">
        <v>21</v>
      </c>
      <c r="C1646">
        <v>108.65</v>
      </c>
      <c r="D1646" t="s">
        <v>24</v>
      </c>
    </row>
    <row r="1647" spans="1:4" x14ac:dyDescent="0.25">
      <c r="A1647">
        <v>1987</v>
      </c>
      <c r="B1647" t="s">
        <v>21</v>
      </c>
      <c r="C1647">
        <v>112.15</v>
      </c>
      <c r="D1647" t="s">
        <v>24</v>
      </c>
    </row>
    <row r="1648" spans="1:4" x14ac:dyDescent="0.25">
      <c r="A1648">
        <v>1988</v>
      </c>
      <c r="B1648" t="s">
        <v>21</v>
      </c>
      <c r="C1648">
        <v>115.75</v>
      </c>
      <c r="D1648" t="s">
        <v>24</v>
      </c>
    </row>
    <row r="1649" spans="1:4" x14ac:dyDescent="0.25">
      <c r="A1649">
        <v>1989</v>
      </c>
      <c r="B1649" t="s">
        <v>21</v>
      </c>
      <c r="C1649">
        <v>121.85</v>
      </c>
      <c r="D1649" t="s">
        <v>24</v>
      </c>
    </row>
    <row r="1650" spans="1:4" x14ac:dyDescent="0.25">
      <c r="A1650">
        <v>1990</v>
      </c>
      <c r="B1650" t="s">
        <v>21</v>
      </c>
      <c r="C1650">
        <v>128.14999999999901</v>
      </c>
      <c r="D1650" t="s">
        <v>24</v>
      </c>
    </row>
    <row r="1651" spans="1:4" x14ac:dyDescent="0.25">
      <c r="A1651">
        <v>1991</v>
      </c>
      <c r="B1651" t="s">
        <v>21</v>
      </c>
      <c r="C1651">
        <v>132.1</v>
      </c>
      <c r="D1651" t="s">
        <v>24</v>
      </c>
    </row>
    <row r="1652" spans="1:4" x14ac:dyDescent="0.25">
      <c r="A1652">
        <v>1992</v>
      </c>
      <c r="B1652" t="s">
        <v>21</v>
      </c>
      <c r="C1652">
        <v>134.69999999999999</v>
      </c>
      <c r="D1652" t="s">
        <v>24</v>
      </c>
    </row>
    <row r="1653" spans="1:4" x14ac:dyDescent="0.25">
      <c r="A1653">
        <v>1993</v>
      </c>
      <c r="B1653" t="s">
        <v>21</v>
      </c>
      <c r="C1653">
        <v>137.44999999999999</v>
      </c>
      <c r="D1653" t="s">
        <v>24</v>
      </c>
    </row>
    <row r="1654" spans="1:4" x14ac:dyDescent="0.25">
      <c r="A1654">
        <v>1994</v>
      </c>
      <c r="B1654" t="s">
        <v>21</v>
      </c>
      <c r="C1654">
        <v>141.30000000000001</v>
      </c>
      <c r="D1654" t="s">
        <v>24</v>
      </c>
    </row>
    <row r="1655" spans="1:4" x14ac:dyDescent="0.25">
      <c r="A1655">
        <v>1995</v>
      </c>
      <c r="B1655" t="s">
        <v>21</v>
      </c>
      <c r="C1655">
        <v>145.25</v>
      </c>
      <c r="D1655" t="s">
        <v>24</v>
      </c>
    </row>
    <row r="1656" spans="1:4" x14ac:dyDescent="0.25">
      <c r="A1656">
        <v>1996</v>
      </c>
      <c r="B1656" t="s">
        <v>21</v>
      </c>
      <c r="C1656">
        <v>149.6</v>
      </c>
      <c r="D1656" t="s">
        <v>24</v>
      </c>
    </row>
    <row r="1657" spans="1:4" x14ac:dyDescent="0.25">
      <c r="A1657">
        <v>1997</v>
      </c>
      <c r="B1657" t="s">
        <v>21</v>
      </c>
      <c r="C1657">
        <v>152.89999999999901</v>
      </c>
      <c r="D1657" t="s">
        <v>24</v>
      </c>
    </row>
    <row r="1658" spans="1:4" x14ac:dyDescent="0.25">
      <c r="A1658">
        <v>1998</v>
      </c>
      <c r="B1658" t="s">
        <v>21</v>
      </c>
      <c r="C1658">
        <v>154.5</v>
      </c>
      <c r="D1658" t="s">
        <v>24</v>
      </c>
    </row>
    <row r="1659" spans="1:4" x14ac:dyDescent="0.25">
      <c r="A1659">
        <v>1999</v>
      </c>
      <c r="B1659" t="s">
        <v>21</v>
      </c>
      <c r="C1659">
        <v>157.6</v>
      </c>
      <c r="D1659" t="s">
        <v>24</v>
      </c>
    </row>
    <row r="1660" spans="1:4" x14ac:dyDescent="0.25">
      <c r="A1660">
        <v>2000</v>
      </c>
      <c r="B1660" t="s">
        <v>21</v>
      </c>
      <c r="C1660">
        <v>163.05000000000001</v>
      </c>
      <c r="D1660" t="s">
        <v>24</v>
      </c>
    </row>
    <row r="1661" spans="1:4" x14ac:dyDescent="0.25">
      <c r="A1661">
        <v>2001</v>
      </c>
      <c r="B1661" t="s">
        <v>21</v>
      </c>
      <c r="C1661">
        <v>167.3</v>
      </c>
      <c r="D1661" t="s">
        <v>24</v>
      </c>
    </row>
    <row r="1662" spans="1:4" x14ac:dyDescent="0.25">
      <c r="A1662">
        <v>2002</v>
      </c>
      <c r="B1662" t="s">
        <v>21</v>
      </c>
      <c r="C1662">
        <v>169.05</v>
      </c>
      <c r="D1662" t="s">
        <v>24</v>
      </c>
    </row>
    <row r="1663" spans="1:4" x14ac:dyDescent="0.25">
      <c r="A1663">
        <v>2003</v>
      </c>
      <c r="B1663" t="s">
        <v>21</v>
      </c>
      <c r="C1663">
        <v>173.4</v>
      </c>
      <c r="D1663" t="s">
        <v>24</v>
      </c>
    </row>
    <row r="1664" spans="1:4" x14ac:dyDescent="0.25">
      <c r="A1664">
        <v>2004</v>
      </c>
      <c r="B1664" t="s">
        <v>21</v>
      </c>
      <c r="C1664">
        <v>180.35</v>
      </c>
      <c r="D1664" t="s">
        <v>24</v>
      </c>
    </row>
    <row r="1665" spans="1:4" x14ac:dyDescent="0.25">
      <c r="A1665">
        <v>2005</v>
      </c>
      <c r="B1665" t="s">
        <v>21</v>
      </c>
      <c r="C1665">
        <v>186.2</v>
      </c>
      <c r="D1665" t="s">
        <v>24</v>
      </c>
    </row>
    <row r="1666" spans="1:4" x14ac:dyDescent="0.25">
      <c r="A1666">
        <v>2006</v>
      </c>
      <c r="B1666" t="s">
        <v>21</v>
      </c>
      <c r="C1666">
        <v>189.55</v>
      </c>
      <c r="D1666" t="s">
        <v>24</v>
      </c>
    </row>
    <row r="1667" spans="1:4" x14ac:dyDescent="0.25">
      <c r="A1667">
        <v>2007</v>
      </c>
      <c r="B1667" t="s">
        <v>21</v>
      </c>
      <c r="C1667">
        <v>193.23149999999899</v>
      </c>
      <c r="D1667" t="s">
        <v>24</v>
      </c>
    </row>
    <row r="1668" spans="1:4" x14ac:dyDescent="0.25">
      <c r="A1668">
        <v>2008</v>
      </c>
      <c r="B1668" t="s">
        <v>21</v>
      </c>
      <c r="C1668">
        <v>198.7</v>
      </c>
      <c r="D1668" t="s">
        <v>24</v>
      </c>
    </row>
    <row r="1669" spans="1:4" x14ac:dyDescent="0.25">
      <c r="A1669">
        <v>2009</v>
      </c>
      <c r="B1669" t="s">
        <v>21</v>
      </c>
      <c r="C1669">
        <v>198.47200000000001</v>
      </c>
      <c r="D1669" t="s">
        <v>24</v>
      </c>
    </row>
    <row r="1670" spans="1:4" x14ac:dyDescent="0.25">
      <c r="A1670">
        <v>2010</v>
      </c>
      <c r="B1670" t="s">
        <v>21</v>
      </c>
      <c r="C1670">
        <v>203.18700000000001</v>
      </c>
      <c r="D1670" t="s">
        <v>24</v>
      </c>
    </row>
    <row r="1671" spans="1:4" x14ac:dyDescent="0.25">
      <c r="A1671">
        <v>2011</v>
      </c>
      <c r="B1671" t="s">
        <v>21</v>
      </c>
      <c r="C1671">
        <v>209.77600000000001</v>
      </c>
      <c r="D1671" t="s">
        <v>24</v>
      </c>
    </row>
    <row r="1672" spans="1:4" x14ac:dyDescent="0.25">
      <c r="A1672">
        <v>2012</v>
      </c>
      <c r="B1672" t="s">
        <v>21</v>
      </c>
      <c r="C1672">
        <v>214.76749999999899</v>
      </c>
      <c r="D1672" t="s">
        <v>24</v>
      </c>
    </row>
    <row r="1673" spans="1:4" x14ac:dyDescent="0.25">
      <c r="A1673">
        <v>2013</v>
      </c>
      <c r="B1673" t="s">
        <v>21</v>
      </c>
      <c r="C1673">
        <v>217.965</v>
      </c>
      <c r="D1673" t="s">
        <v>24</v>
      </c>
    </row>
    <row r="1674" spans="1:4" x14ac:dyDescent="0.25">
      <c r="A1674">
        <v>2014</v>
      </c>
      <c r="B1674" t="s">
        <v>21</v>
      </c>
      <c r="C1674">
        <v>220.21699999999899</v>
      </c>
      <c r="D1674" t="s">
        <v>24</v>
      </c>
    </row>
    <row r="1675" spans="1:4" x14ac:dyDescent="0.25">
      <c r="A1675">
        <v>2015</v>
      </c>
      <c r="B1675" t="s">
        <v>21</v>
      </c>
      <c r="C1675">
        <v>219.32149999999999</v>
      </c>
      <c r="D1675" t="s">
        <v>24</v>
      </c>
    </row>
    <row r="1676" spans="1:4" x14ac:dyDescent="0.25">
      <c r="A1676">
        <v>2016</v>
      </c>
      <c r="B1676" t="s">
        <v>21</v>
      </c>
      <c r="C1676">
        <v>221.0745</v>
      </c>
      <c r="D1676" t="s">
        <v>24</v>
      </c>
    </row>
    <row r="1677" spans="1:4" x14ac:dyDescent="0.25">
      <c r="A1677">
        <v>2017</v>
      </c>
      <c r="B1677" t="s">
        <v>21</v>
      </c>
      <c r="C1677">
        <v>224.74700000000001</v>
      </c>
      <c r="D1677" t="s">
        <v>24</v>
      </c>
    </row>
    <row r="1678" spans="1:4" x14ac:dyDescent="0.25">
      <c r="A1678">
        <v>2018</v>
      </c>
      <c r="B1678" t="s">
        <v>21</v>
      </c>
      <c r="C1678">
        <v>228.85149999999999</v>
      </c>
      <c r="D1678" t="s">
        <v>24</v>
      </c>
    </row>
    <row r="1679" spans="1:4" x14ac:dyDescent="0.25">
      <c r="A1679">
        <v>2019</v>
      </c>
      <c r="B1679" t="s">
        <v>21</v>
      </c>
      <c r="C1679">
        <v>231.18700000000001</v>
      </c>
      <c r="D1679" t="s">
        <v>24</v>
      </c>
    </row>
    <row r="1680" spans="1:4" x14ac:dyDescent="0.25">
      <c r="A1680">
        <v>2020</v>
      </c>
      <c r="B1680" t="s">
        <v>21</v>
      </c>
      <c r="C1680">
        <v>232.90600000000001</v>
      </c>
      <c r="D1680" t="s">
        <v>24</v>
      </c>
    </row>
    <row r="1681" spans="1:4" x14ac:dyDescent="0.25">
      <c r="A1681">
        <v>2021</v>
      </c>
      <c r="B1681" t="s">
        <v>21</v>
      </c>
      <c r="C1681">
        <v>245.82</v>
      </c>
      <c r="D1681" t="s">
        <v>24</v>
      </c>
    </row>
    <row r="1682" spans="1:4" x14ac:dyDescent="0.25">
      <c r="A1682">
        <v>1997</v>
      </c>
      <c r="B1682" t="s">
        <v>22</v>
      </c>
      <c r="C1682">
        <v>134.6</v>
      </c>
      <c r="D1682" t="s">
        <v>24</v>
      </c>
    </row>
    <row r="1683" spans="1:4" x14ac:dyDescent="0.25">
      <c r="A1683">
        <v>1998</v>
      </c>
      <c r="B1683" t="s">
        <v>22</v>
      </c>
      <c r="C1683">
        <v>137.5</v>
      </c>
      <c r="D1683" t="s">
        <v>24</v>
      </c>
    </row>
    <row r="1684" spans="1:4" x14ac:dyDescent="0.25">
      <c r="A1684">
        <v>1999</v>
      </c>
      <c r="B1684" t="s">
        <v>22</v>
      </c>
      <c r="C1684">
        <v>140.6</v>
      </c>
      <c r="D1684" t="s">
        <v>24</v>
      </c>
    </row>
    <row r="1685" spans="1:4" x14ac:dyDescent="0.25">
      <c r="A1685">
        <v>2000</v>
      </c>
      <c r="B1685" t="s">
        <v>22</v>
      </c>
      <c r="C1685">
        <v>145.64999999999901</v>
      </c>
      <c r="D1685" t="s">
        <v>24</v>
      </c>
    </row>
    <row r="1686" spans="1:4" x14ac:dyDescent="0.25">
      <c r="A1686">
        <v>2001</v>
      </c>
      <c r="B1686" t="s">
        <v>22</v>
      </c>
      <c r="C1686">
        <v>148.80000000000001</v>
      </c>
      <c r="D1686" t="s">
        <v>24</v>
      </c>
    </row>
    <row r="1687" spans="1:4" x14ac:dyDescent="0.25">
      <c r="A1687">
        <v>2002</v>
      </c>
      <c r="B1687" t="s">
        <v>22</v>
      </c>
      <c r="C1687">
        <v>153.89999999999901</v>
      </c>
      <c r="D1687" t="s">
        <v>24</v>
      </c>
    </row>
    <row r="1688" spans="1:4" x14ac:dyDescent="0.25">
      <c r="A1688">
        <v>2003</v>
      </c>
      <c r="B1688" t="s">
        <v>22</v>
      </c>
      <c r="C1688">
        <v>158.1</v>
      </c>
      <c r="D1688" t="s">
        <v>24</v>
      </c>
    </row>
    <row r="1689" spans="1:4" x14ac:dyDescent="0.25">
      <c r="A1689">
        <v>2004</v>
      </c>
      <c r="B1689" t="s">
        <v>22</v>
      </c>
      <c r="C1689">
        <v>162</v>
      </c>
      <c r="D1689" t="s">
        <v>24</v>
      </c>
    </row>
    <row r="1690" spans="1:4" x14ac:dyDescent="0.25">
      <c r="A1690">
        <v>2005</v>
      </c>
      <c r="B1690" t="s">
        <v>22</v>
      </c>
      <c r="C1690">
        <v>168.5</v>
      </c>
      <c r="D1690" t="s">
        <v>24</v>
      </c>
    </row>
    <row r="1691" spans="1:4" x14ac:dyDescent="0.25">
      <c r="A1691">
        <v>2006</v>
      </c>
      <c r="B1691" t="s">
        <v>22</v>
      </c>
      <c r="C1691">
        <v>175.25</v>
      </c>
      <c r="D1691" t="s">
        <v>24</v>
      </c>
    </row>
    <row r="1692" spans="1:4" x14ac:dyDescent="0.25">
      <c r="A1692">
        <v>2007</v>
      </c>
      <c r="B1692" t="s">
        <v>22</v>
      </c>
      <c r="C1692">
        <v>184.28749999999999</v>
      </c>
      <c r="D1692" t="s">
        <v>24</v>
      </c>
    </row>
    <row r="1693" spans="1:4" x14ac:dyDescent="0.25">
      <c r="A1693">
        <v>2008</v>
      </c>
      <c r="B1693" t="s">
        <v>22</v>
      </c>
      <c r="C1693">
        <v>190.136</v>
      </c>
      <c r="D1693" t="s">
        <v>24</v>
      </c>
    </row>
    <row r="1694" spans="1:4" x14ac:dyDescent="0.25">
      <c r="A1694">
        <v>2009</v>
      </c>
      <c r="B1694" t="s">
        <v>22</v>
      </c>
      <c r="C1694">
        <v>189.905</v>
      </c>
      <c r="D1694" t="s">
        <v>24</v>
      </c>
    </row>
    <row r="1695" spans="1:4" x14ac:dyDescent="0.25">
      <c r="A1695">
        <v>2010</v>
      </c>
      <c r="B1695" t="s">
        <v>22</v>
      </c>
      <c r="C1695">
        <v>193.50399999999999</v>
      </c>
      <c r="D1695" t="s">
        <v>24</v>
      </c>
    </row>
    <row r="1696" spans="1:4" x14ac:dyDescent="0.25">
      <c r="A1696">
        <v>2011</v>
      </c>
      <c r="B1696" t="s">
        <v>22</v>
      </c>
      <c r="C1696">
        <v>198.93799999999999</v>
      </c>
      <c r="D1696" t="s">
        <v>24</v>
      </c>
    </row>
    <row r="1697" spans="1:4" x14ac:dyDescent="0.25">
      <c r="A1697">
        <v>2012</v>
      </c>
      <c r="B1697" t="s">
        <v>22</v>
      </c>
      <c r="C1697">
        <v>203.637</v>
      </c>
      <c r="D1697" t="s">
        <v>24</v>
      </c>
    </row>
    <row r="1698" spans="1:4" x14ac:dyDescent="0.25">
      <c r="A1698">
        <v>2013</v>
      </c>
      <c r="B1698" t="s">
        <v>22</v>
      </c>
      <c r="C1698">
        <v>206.786</v>
      </c>
      <c r="D1698" t="s">
        <v>24</v>
      </c>
    </row>
    <row r="1699" spans="1:4" x14ac:dyDescent="0.25">
      <c r="A1699">
        <v>2014</v>
      </c>
      <c r="B1699" t="s">
        <v>22</v>
      </c>
      <c r="C1699">
        <v>210.81549999999999</v>
      </c>
      <c r="D1699" t="s">
        <v>24</v>
      </c>
    </row>
    <row r="1700" spans="1:4" x14ac:dyDescent="0.25">
      <c r="A1700">
        <v>2015</v>
      </c>
      <c r="B1700" t="s">
        <v>22</v>
      </c>
      <c r="C1700">
        <v>211.5565</v>
      </c>
      <c r="D1700" t="s">
        <v>24</v>
      </c>
    </row>
    <row r="1701" spans="1:4" x14ac:dyDescent="0.25">
      <c r="A1701">
        <v>2016</v>
      </c>
      <c r="B1701" t="s">
        <v>22</v>
      </c>
      <c r="C1701">
        <v>214.03700000000001</v>
      </c>
      <c r="D1701" t="s">
        <v>24</v>
      </c>
    </row>
    <row r="1702" spans="1:4" x14ac:dyDescent="0.25">
      <c r="A1702">
        <v>2017</v>
      </c>
      <c r="B1702" t="s">
        <v>22</v>
      </c>
      <c r="C1702">
        <v>219.4615</v>
      </c>
      <c r="D1702" t="s">
        <v>24</v>
      </c>
    </row>
    <row r="1703" spans="1:4" x14ac:dyDescent="0.25">
      <c r="A1703">
        <v>2018</v>
      </c>
      <c r="B1703" t="s">
        <v>22</v>
      </c>
      <c r="C1703">
        <v>224.26249999999999</v>
      </c>
      <c r="D1703" t="s">
        <v>24</v>
      </c>
    </row>
    <row r="1704" spans="1:4" x14ac:dyDescent="0.25">
      <c r="A1704">
        <v>2019</v>
      </c>
      <c r="B1704" t="s">
        <v>22</v>
      </c>
      <c r="C1704">
        <v>228.1345</v>
      </c>
      <c r="D1704" t="s">
        <v>24</v>
      </c>
    </row>
    <row r="1705" spans="1:4" x14ac:dyDescent="0.25">
      <c r="A1705">
        <v>2020</v>
      </c>
      <c r="B1705" t="s">
        <v>22</v>
      </c>
      <c r="C1705">
        <v>233.84350000000001</v>
      </c>
      <c r="D1705" t="s">
        <v>24</v>
      </c>
    </row>
    <row r="1706" spans="1:4" x14ac:dyDescent="0.25">
      <c r="A1706">
        <v>2021</v>
      </c>
      <c r="B1706" t="s">
        <v>22</v>
      </c>
      <c r="C1706">
        <v>247.95049999999901</v>
      </c>
      <c r="D1706" t="s">
        <v>24</v>
      </c>
    </row>
    <row r="1707" spans="1:4" x14ac:dyDescent="0.25">
      <c r="A1707">
        <v>2000</v>
      </c>
      <c r="B1707" t="s">
        <v>23</v>
      </c>
      <c r="C1707">
        <v>173.433333333333</v>
      </c>
      <c r="D1707" t="s">
        <v>24</v>
      </c>
    </row>
    <row r="1708" spans="1:4" x14ac:dyDescent="0.25">
      <c r="A1708">
        <v>2001</v>
      </c>
      <c r="B1708" t="s">
        <v>23</v>
      </c>
      <c r="C1708">
        <v>178.45</v>
      </c>
      <c r="D1708" t="s">
        <v>24</v>
      </c>
    </row>
    <row r="1709" spans="1:4" x14ac:dyDescent="0.25">
      <c r="A1709">
        <v>2002</v>
      </c>
      <c r="B1709" t="s">
        <v>23</v>
      </c>
      <c r="C1709">
        <v>183.48333333333301</v>
      </c>
      <c r="D1709" t="s">
        <v>24</v>
      </c>
    </row>
    <row r="1710" spans="1:4" x14ac:dyDescent="0.25">
      <c r="A1710">
        <v>2003</v>
      </c>
      <c r="B1710" t="s">
        <v>23</v>
      </c>
      <c r="C1710">
        <v>189.2</v>
      </c>
      <c r="D1710" t="s">
        <v>24</v>
      </c>
    </row>
    <row r="1711" spans="1:4" x14ac:dyDescent="0.25">
      <c r="A1711">
        <v>2004</v>
      </c>
      <c r="B1711" t="s">
        <v>23</v>
      </c>
      <c r="C1711">
        <v>194.45</v>
      </c>
      <c r="D1711" t="s">
        <v>24</v>
      </c>
    </row>
    <row r="1712" spans="1:4" x14ac:dyDescent="0.25">
      <c r="A1712">
        <v>2005</v>
      </c>
      <c r="B1712" t="s">
        <v>23</v>
      </c>
      <c r="C1712">
        <v>202.183333333333</v>
      </c>
      <c r="D1712" t="s">
        <v>24</v>
      </c>
    </row>
    <row r="1713" spans="1:4" x14ac:dyDescent="0.25">
      <c r="A1713">
        <v>2006</v>
      </c>
      <c r="B1713" t="s">
        <v>23</v>
      </c>
      <c r="C1713">
        <v>208.96666666666599</v>
      </c>
      <c r="D1713" t="s">
        <v>24</v>
      </c>
    </row>
    <row r="1714" spans="1:4" x14ac:dyDescent="0.25">
      <c r="A1714">
        <v>2007</v>
      </c>
      <c r="B1714" t="s">
        <v>23</v>
      </c>
      <c r="C1714">
        <v>215.93983333333301</v>
      </c>
      <c r="D1714" t="s">
        <v>24</v>
      </c>
    </row>
    <row r="1715" spans="1:4" x14ac:dyDescent="0.25">
      <c r="A1715">
        <v>2008</v>
      </c>
      <c r="B1715" t="s">
        <v>23</v>
      </c>
      <c r="C1715">
        <v>224.83733333333299</v>
      </c>
      <c r="D1715" t="s">
        <v>24</v>
      </c>
    </row>
    <row r="1716" spans="1:4" x14ac:dyDescent="0.25">
      <c r="A1716">
        <v>2009</v>
      </c>
      <c r="B1716" t="s">
        <v>23</v>
      </c>
      <c r="C1716">
        <v>224.640166666666</v>
      </c>
      <c r="D1716" t="s">
        <v>24</v>
      </c>
    </row>
    <row r="1717" spans="1:4" x14ac:dyDescent="0.25">
      <c r="A1717">
        <v>2010</v>
      </c>
      <c r="B1717" t="s">
        <v>23</v>
      </c>
      <c r="C1717">
        <v>229.0205</v>
      </c>
      <c r="D1717" t="s">
        <v>24</v>
      </c>
    </row>
    <row r="1718" spans="1:4" x14ac:dyDescent="0.25">
      <c r="A1718">
        <v>2011</v>
      </c>
      <c r="B1718" t="s">
        <v>23</v>
      </c>
      <c r="C1718">
        <v>236.73183333333299</v>
      </c>
      <c r="D1718" t="s">
        <v>24</v>
      </c>
    </row>
    <row r="1719" spans="1:4" x14ac:dyDescent="0.25">
      <c r="A1719">
        <v>2012</v>
      </c>
      <c r="B1719" t="s">
        <v>23</v>
      </c>
      <c r="C1719">
        <v>242.22299999999899</v>
      </c>
      <c r="D1719" t="s">
        <v>24</v>
      </c>
    </row>
    <row r="1720" spans="1:4" x14ac:dyDescent="0.25">
      <c r="A1720">
        <v>2013</v>
      </c>
      <c r="B1720" t="s">
        <v>23</v>
      </c>
      <c r="C1720">
        <v>245.954833333333</v>
      </c>
      <c r="D1720" t="s">
        <v>24</v>
      </c>
    </row>
    <row r="1721" spans="1:4" x14ac:dyDescent="0.25">
      <c r="A1721">
        <v>2014</v>
      </c>
      <c r="B1721" t="s">
        <v>23</v>
      </c>
      <c r="C1721">
        <v>249.77416666666599</v>
      </c>
      <c r="D1721" t="s">
        <v>24</v>
      </c>
    </row>
    <row r="1722" spans="1:4" x14ac:dyDescent="0.25">
      <c r="A1722">
        <v>2015</v>
      </c>
      <c r="B1722" t="s">
        <v>23</v>
      </c>
      <c r="C1722">
        <v>250.60533333333299</v>
      </c>
      <c r="D1722" t="s">
        <v>24</v>
      </c>
    </row>
    <row r="1723" spans="1:4" x14ac:dyDescent="0.25">
      <c r="A1723">
        <v>2016</v>
      </c>
      <c r="B1723" t="s">
        <v>23</v>
      </c>
      <c r="C1723">
        <v>253.36366666666601</v>
      </c>
      <c r="D1723" t="s">
        <v>24</v>
      </c>
    </row>
    <row r="1724" spans="1:4" x14ac:dyDescent="0.25">
      <c r="A1724">
        <v>2017</v>
      </c>
      <c r="B1724" t="s">
        <v>23</v>
      </c>
      <c r="C1724">
        <v>256.106333333333</v>
      </c>
      <c r="D1724" t="s">
        <v>24</v>
      </c>
    </row>
    <row r="1725" spans="1:4" x14ac:dyDescent="0.25">
      <c r="A1725">
        <v>2018</v>
      </c>
      <c r="B1725" t="s">
        <v>23</v>
      </c>
      <c r="C1725">
        <v>261.36783333333301</v>
      </c>
      <c r="D1725" t="s">
        <v>24</v>
      </c>
    </row>
    <row r="1726" spans="1:4" x14ac:dyDescent="0.25">
      <c r="A1726">
        <v>2019</v>
      </c>
      <c r="B1726" t="s">
        <v>23</v>
      </c>
      <c r="C1726">
        <v>264.70400000000001</v>
      </c>
      <c r="D1726" t="s">
        <v>24</v>
      </c>
    </row>
    <row r="1727" spans="1:4" x14ac:dyDescent="0.25">
      <c r="A1727">
        <v>2020</v>
      </c>
      <c r="B1727" t="s">
        <v>23</v>
      </c>
      <c r="C1727">
        <v>267.05433333333298</v>
      </c>
      <c r="D1727" t="s">
        <v>24</v>
      </c>
    </row>
    <row r="1728" spans="1:4" x14ac:dyDescent="0.25">
      <c r="A1728">
        <v>2021</v>
      </c>
      <c r="B1728" t="s">
        <v>23</v>
      </c>
      <c r="C1728">
        <v>275.74720000000002</v>
      </c>
      <c r="D1728" t="s">
        <v>24</v>
      </c>
    </row>
    <row r="1729" spans="1:4" x14ac:dyDescent="0.25">
      <c r="A1729">
        <v>2001</v>
      </c>
      <c r="B1729" t="s">
        <v>4</v>
      </c>
      <c r="C1729">
        <v>208125.35500000001</v>
      </c>
      <c r="D1729" t="s">
        <v>25</v>
      </c>
    </row>
    <row r="1730" spans="1:4" x14ac:dyDescent="0.25">
      <c r="A1730">
        <v>2002</v>
      </c>
      <c r="B1730" t="s">
        <v>4</v>
      </c>
      <c r="C1730">
        <v>214103.45600000001</v>
      </c>
      <c r="D1730" t="s">
        <v>25</v>
      </c>
    </row>
    <row r="1731" spans="1:4" x14ac:dyDescent="0.25">
      <c r="A1731">
        <v>2003</v>
      </c>
      <c r="B1731" t="s">
        <v>4</v>
      </c>
      <c r="C1731">
        <v>224545.62899999999</v>
      </c>
      <c r="D1731" t="s">
        <v>25</v>
      </c>
    </row>
    <row r="1732" spans="1:4" x14ac:dyDescent="0.25">
      <c r="A1732">
        <v>2004</v>
      </c>
      <c r="B1732" t="s">
        <v>4</v>
      </c>
      <c r="C1732">
        <v>239911.62400000001</v>
      </c>
      <c r="D1732" t="s">
        <v>25</v>
      </c>
    </row>
    <row r="1733" spans="1:4" x14ac:dyDescent="0.25">
      <c r="A1733">
        <v>2005</v>
      </c>
      <c r="B1733" t="s">
        <v>4</v>
      </c>
      <c r="C1733">
        <v>257637.92199999999</v>
      </c>
      <c r="D1733" t="s">
        <v>25</v>
      </c>
    </row>
    <row r="1734" spans="1:4" x14ac:dyDescent="0.25">
      <c r="A1734">
        <v>2006</v>
      </c>
      <c r="B1734" t="s">
        <v>4</v>
      </c>
      <c r="C1734">
        <v>269153.32</v>
      </c>
      <c r="D1734" t="s">
        <v>25</v>
      </c>
    </row>
    <row r="1735" spans="1:4" x14ac:dyDescent="0.25">
      <c r="A1735">
        <v>2007</v>
      </c>
      <c r="B1735" t="s">
        <v>4</v>
      </c>
      <c r="C1735">
        <v>277955.08100000001</v>
      </c>
      <c r="D1735" t="s">
        <v>25</v>
      </c>
    </row>
    <row r="1736" spans="1:4" x14ac:dyDescent="0.25">
      <c r="A1736">
        <v>2008</v>
      </c>
      <c r="B1736" t="s">
        <v>4</v>
      </c>
      <c r="C1736">
        <v>273531.55099999998</v>
      </c>
      <c r="D1736" t="s">
        <v>25</v>
      </c>
    </row>
    <row r="1737" spans="1:4" x14ac:dyDescent="0.25">
      <c r="A1737">
        <v>2009</v>
      </c>
      <c r="B1737" t="s">
        <v>4</v>
      </c>
      <c r="C1737">
        <v>266522.79700000002</v>
      </c>
      <c r="D1737" t="s">
        <v>25</v>
      </c>
    </row>
    <row r="1738" spans="1:4" x14ac:dyDescent="0.25">
      <c r="A1738">
        <v>2010</v>
      </c>
      <c r="B1738" t="s">
        <v>4</v>
      </c>
      <c r="C1738">
        <v>272123.15899999999</v>
      </c>
      <c r="D1738" t="s">
        <v>25</v>
      </c>
    </row>
    <row r="1739" spans="1:4" x14ac:dyDescent="0.25">
      <c r="A1739">
        <v>2011</v>
      </c>
      <c r="B1739" t="s">
        <v>4</v>
      </c>
      <c r="C1739">
        <v>281302.90500000003</v>
      </c>
      <c r="D1739" t="s">
        <v>25</v>
      </c>
    </row>
    <row r="1740" spans="1:4" x14ac:dyDescent="0.25">
      <c r="A1740">
        <v>2012</v>
      </c>
      <c r="B1740" t="s">
        <v>4</v>
      </c>
      <c r="C1740">
        <v>292330.81300000002</v>
      </c>
      <c r="D1740" t="s">
        <v>25</v>
      </c>
    </row>
    <row r="1741" spans="1:4" x14ac:dyDescent="0.25">
      <c r="A1741">
        <v>2013</v>
      </c>
      <c r="B1741" t="s">
        <v>4</v>
      </c>
      <c r="C1741">
        <v>305248.97499999998</v>
      </c>
      <c r="D1741" t="s">
        <v>25</v>
      </c>
    </row>
    <row r="1742" spans="1:4" x14ac:dyDescent="0.25">
      <c r="A1742">
        <v>2014</v>
      </c>
      <c r="B1742" t="s">
        <v>4</v>
      </c>
      <c r="C1742">
        <v>325002.75699999998</v>
      </c>
      <c r="D1742" t="s">
        <v>25</v>
      </c>
    </row>
    <row r="1743" spans="1:4" x14ac:dyDescent="0.25">
      <c r="A1743">
        <v>2015</v>
      </c>
      <c r="B1743" t="s">
        <v>4</v>
      </c>
      <c r="C1743">
        <v>347744.95699999999</v>
      </c>
      <c r="D1743" t="s">
        <v>25</v>
      </c>
    </row>
    <row r="1744" spans="1:4" x14ac:dyDescent="0.25">
      <c r="A1744">
        <v>2016</v>
      </c>
      <c r="B1744" t="s">
        <v>4</v>
      </c>
      <c r="C1744">
        <v>369995.897</v>
      </c>
      <c r="D1744" t="s">
        <v>25</v>
      </c>
    </row>
    <row r="1745" spans="1:4" x14ac:dyDescent="0.25">
      <c r="A1745">
        <v>2017</v>
      </c>
      <c r="B1745" t="s">
        <v>4</v>
      </c>
      <c r="C1745">
        <v>389471.81300000002</v>
      </c>
      <c r="D1745" t="s">
        <v>25</v>
      </c>
    </row>
    <row r="1746" spans="1:4" x14ac:dyDescent="0.25">
      <c r="A1746">
        <v>2018</v>
      </c>
      <c r="B1746" t="s">
        <v>4</v>
      </c>
      <c r="C1746">
        <v>411660.04499999998</v>
      </c>
      <c r="D1746" t="s">
        <v>25</v>
      </c>
    </row>
    <row r="1747" spans="1:4" x14ac:dyDescent="0.25">
      <c r="A1747">
        <v>2019</v>
      </c>
      <c r="B1747" t="s">
        <v>4</v>
      </c>
      <c r="C1747">
        <v>438936.81400000001</v>
      </c>
      <c r="D1747" t="s">
        <v>25</v>
      </c>
    </row>
    <row r="1748" spans="1:4" x14ac:dyDescent="0.25">
      <c r="A1748">
        <v>2020</v>
      </c>
      <c r="B1748" t="s">
        <v>4</v>
      </c>
      <c r="C1748">
        <v>425443.80699999997</v>
      </c>
      <c r="D1748" t="s">
        <v>25</v>
      </c>
    </row>
    <row r="1749" spans="1:4" x14ac:dyDescent="0.25">
      <c r="A1749">
        <v>2001</v>
      </c>
      <c r="B1749" t="s">
        <v>6</v>
      </c>
      <c r="C1749">
        <v>102974.67200000001</v>
      </c>
      <c r="D1749" t="s">
        <v>25</v>
      </c>
    </row>
    <row r="1750" spans="1:4" x14ac:dyDescent="0.25">
      <c r="A1750">
        <v>2002</v>
      </c>
      <c r="B1750" t="s">
        <v>6</v>
      </c>
      <c r="C1750">
        <v>108228.454</v>
      </c>
      <c r="D1750" t="s">
        <v>25</v>
      </c>
    </row>
    <row r="1751" spans="1:4" x14ac:dyDescent="0.25">
      <c r="A1751">
        <v>2003</v>
      </c>
      <c r="B1751" t="s">
        <v>6</v>
      </c>
      <c r="C1751">
        <v>112798.30499999999</v>
      </c>
      <c r="D1751" t="s">
        <v>25</v>
      </c>
    </row>
    <row r="1752" spans="1:4" x14ac:dyDescent="0.25">
      <c r="A1752">
        <v>2004</v>
      </c>
      <c r="B1752" t="s">
        <v>6</v>
      </c>
      <c r="C1752">
        <v>119753.76700000001</v>
      </c>
      <c r="D1752" t="s">
        <v>25</v>
      </c>
    </row>
    <row r="1753" spans="1:4" x14ac:dyDescent="0.25">
      <c r="A1753">
        <v>2005</v>
      </c>
      <c r="B1753" t="s">
        <v>6</v>
      </c>
      <c r="C1753">
        <v>128559.908</v>
      </c>
      <c r="D1753" t="s">
        <v>25</v>
      </c>
    </row>
    <row r="1754" spans="1:4" x14ac:dyDescent="0.25">
      <c r="A1754">
        <v>2006</v>
      </c>
      <c r="B1754" t="s">
        <v>6</v>
      </c>
      <c r="C1754">
        <v>135614.829</v>
      </c>
      <c r="D1754" t="s">
        <v>25</v>
      </c>
    </row>
    <row r="1755" spans="1:4" x14ac:dyDescent="0.25">
      <c r="A1755">
        <v>2007</v>
      </c>
      <c r="B1755" t="s">
        <v>6</v>
      </c>
      <c r="C1755">
        <v>140017.144</v>
      </c>
      <c r="D1755" t="s">
        <v>25</v>
      </c>
    </row>
    <row r="1756" spans="1:4" x14ac:dyDescent="0.25">
      <c r="A1756">
        <v>2008</v>
      </c>
      <c r="B1756" t="s">
        <v>6</v>
      </c>
      <c r="C1756">
        <v>144649.59400000001</v>
      </c>
      <c r="D1756" t="s">
        <v>25</v>
      </c>
    </row>
    <row r="1757" spans="1:4" x14ac:dyDescent="0.25">
      <c r="A1757">
        <v>2009</v>
      </c>
      <c r="B1757" t="s">
        <v>6</v>
      </c>
      <c r="C1757">
        <v>146563.97</v>
      </c>
      <c r="D1757" t="s">
        <v>25</v>
      </c>
    </row>
    <row r="1758" spans="1:4" x14ac:dyDescent="0.25">
      <c r="A1758">
        <v>2010</v>
      </c>
      <c r="B1758" t="s">
        <v>6</v>
      </c>
      <c r="C1758">
        <v>153461.467</v>
      </c>
      <c r="D1758" t="s">
        <v>25</v>
      </c>
    </row>
    <row r="1759" spans="1:4" x14ac:dyDescent="0.25">
      <c r="A1759">
        <v>2011</v>
      </c>
      <c r="B1759" t="s">
        <v>6</v>
      </c>
      <c r="C1759">
        <v>158810.78899999999</v>
      </c>
      <c r="D1759" t="s">
        <v>25</v>
      </c>
    </row>
    <row r="1760" spans="1:4" x14ac:dyDescent="0.25">
      <c r="A1760">
        <v>2012</v>
      </c>
      <c r="B1760" t="s">
        <v>6</v>
      </c>
      <c r="C1760">
        <v>163424.44500000001</v>
      </c>
      <c r="D1760" t="s">
        <v>25</v>
      </c>
    </row>
    <row r="1761" spans="1:4" x14ac:dyDescent="0.25">
      <c r="A1761">
        <v>2013</v>
      </c>
      <c r="B1761" t="s">
        <v>6</v>
      </c>
      <c r="C1761">
        <v>169217.63500000001</v>
      </c>
      <c r="D1761" t="s">
        <v>25</v>
      </c>
    </row>
    <row r="1762" spans="1:4" x14ac:dyDescent="0.25">
      <c r="A1762">
        <v>2014</v>
      </c>
      <c r="B1762" t="s">
        <v>6</v>
      </c>
      <c r="C1762">
        <v>175334.84400000001</v>
      </c>
      <c r="D1762" t="s">
        <v>25</v>
      </c>
    </row>
    <row r="1763" spans="1:4" x14ac:dyDescent="0.25">
      <c r="A1763">
        <v>2015</v>
      </c>
      <c r="B1763" t="s">
        <v>6</v>
      </c>
      <c r="C1763">
        <v>183664.932</v>
      </c>
      <c r="D1763" t="s">
        <v>25</v>
      </c>
    </row>
    <row r="1764" spans="1:4" x14ac:dyDescent="0.25">
      <c r="A1764">
        <v>2016</v>
      </c>
      <c r="B1764" t="s">
        <v>6</v>
      </c>
      <c r="C1764">
        <v>192223.283</v>
      </c>
      <c r="D1764" t="s">
        <v>25</v>
      </c>
    </row>
    <row r="1765" spans="1:4" x14ac:dyDescent="0.25">
      <c r="A1765">
        <v>2017</v>
      </c>
      <c r="B1765" t="s">
        <v>6</v>
      </c>
      <c r="C1765">
        <v>198751.55900000001</v>
      </c>
      <c r="D1765" t="s">
        <v>25</v>
      </c>
    </row>
    <row r="1766" spans="1:4" x14ac:dyDescent="0.25">
      <c r="A1766">
        <v>2018</v>
      </c>
      <c r="B1766" t="s">
        <v>6</v>
      </c>
      <c r="C1766">
        <v>205653.04699999999</v>
      </c>
      <c r="D1766" t="s">
        <v>25</v>
      </c>
    </row>
    <row r="1767" spans="1:4" x14ac:dyDescent="0.25">
      <c r="A1767">
        <v>2019</v>
      </c>
      <c r="B1767" t="s">
        <v>6</v>
      </c>
      <c r="C1767">
        <v>212887.514</v>
      </c>
      <c r="D1767" t="s">
        <v>25</v>
      </c>
    </row>
    <row r="1768" spans="1:4" x14ac:dyDescent="0.25">
      <c r="A1768">
        <v>2020</v>
      </c>
      <c r="B1768" t="s">
        <v>6</v>
      </c>
      <c r="C1768">
        <v>205810.92300000001</v>
      </c>
      <c r="D1768" t="s">
        <v>25</v>
      </c>
    </row>
    <row r="1769" spans="1:4" x14ac:dyDescent="0.25">
      <c r="A1769">
        <v>2001</v>
      </c>
      <c r="B1769" t="s">
        <v>7</v>
      </c>
      <c r="C1769">
        <v>234693.57</v>
      </c>
      <c r="D1769" t="s">
        <v>25</v>
      </c>
    </row>
    <row r="1770" spans="1:4" x14ac:dyDescent="0.25">
      <c r="A1770">
        <v>2002</v>
      </c>
      <c r="B1770" t="s">
        <v>7</v>
      </c>
      <c r="C1770">
        <v>237735.492</v>
      </c>
      <c r="D1770" t="s">
        <v>25</v>
      </c>
    </row>
    <row r="1771" spans="1:4" x14ac:dyDescent="0.25">
      <c r="A1771">
        <v>2003</v>
      </c>
      <c r="B1771" t="s">
        <v>7</v>
      </c>
      <c r="C1771">
        <v>245407.95800000001</v>
      </c>
      <c r="D1771" t="s">
        <v>25</v>
      </c>
    </row>
    <row r="1772" spans="1:4" x14ac:dyDescent="0.25">
      <c r="A1772">
        <v>2004</v>
      </c>
      <c r="B1772" t="s">
        <v>7</v>
      </c>
      <c r="C1772">
        <v>259116.34400000001</v>
      </c>
      <c r="D1772" t="s">
        <v>25</v>
      </c>
    </row>
    <row r="1773" spans="1:4" x14ac:dyDescent="0.25">
      <c r="A1773">
        <v>2005</v>
      </c>
      <c r="B1773" t="s">
        <v>7</v>
      </c>
      <c r="C1773">
        <v>272211.31099999999</v>
      </c>
      <c r="D1773" t="s">
        <v>25</v>
      </c>
    </row>
    <row r="1774" spans="1:4" x14ac:dyDescent="0.25">
      <c r="A1774">
        <v>2006</v>
      </c>
      <c r="B1774" t="s">
        <v>7</v>
      </c>
      <c r="C1774">
        <v>287146.989</v>
      </c>
      <c r="D1774" t="s">
        <v>25</v>
      </c>
    </row>
    <row r="1775" spans="1:4" x14ac:dyDescent="0.25">
      <c r="A1775">
        <v>2007</v>
      </c>
      <c r="B1775" t="s">
        <v>7</v>
      </c>
      <c r="C1775">
        <v>303949.31199999998</v>
      </c>
      <c r="D1775" t="s">
        <v>25</v>
      </c>
    </row>
    <row r="1776" spans="1:4" x14ac:dyDescent="0.25">
      <c r="A1776">
        <v>2008</v>
      </c>
      <c r="B1776" t="s">
        <v>7</v>
      </c>
      <c r="C1776">
        <v>311634.603</v>
      </c>
      <c r="D1776" t="s">
        <v>25</v>
      </c>
    </row>
    <row r="1777" spans="1:4" x14ac:dyDescent="0.25">
      <c r="A1777">
        <v>2009</v>
      </c>
      <c r="B1777" t="s">
        <v>7</v>
      </c>
      <c r="C1777">
        <v>312593.39500000002</v>
      </c>
      <c r="D1777" t="s">
        <v>25</v>
      </c>
    </row>
    <row r="1778" spans="1:4" x14ac:dyDescent="0.25">
      <c r="A1778">
        <v>2010</v>
      </c>
      <c r="B1778" t="s">
        <v>7</v>
      </c>
      <c r="C1778">
        <v>330424.30699999997</v>
      </c>
      <c r="D1778" t="s">
        <v>25</v>
      </c>
    </row>
    <row r="1779" spans="1:4" x14ac:dyDescent="0.25">
      <c r="A1779">
        <v>2011</v>
      </c>
      <c r="B1779" t="s">
        <v>7</v>
      </c>
      <c r="C1779">
        <v>341801.13299999997</v>
      </c>
      <c r="D1779" t="s">
        <v>25</v>
      </c>
    </row>
    <row r="1780" spans="1:4" x14ac:dyDescent="0.25">
      <c r="A1780">
        <v>2012</v>
      </c>
      <c r="B1780" t="s">
        <v>7</v>
      </c>
      <c r="C1780">
        <v>357088.35499999998</v>
      </c>
      <c r="D1780" t="s">
        <v>25</v>
      </c>
    </row>
    <row r="1781" spans="1:4" x14ac:dyDescent="0.25">
      <c r="A1781">
        <v>2013</v>
      </c>
      <c r="B1781" t="s">
        <v>7</v>
      </c>
      <c r="C1781">
        <v>366244.86300000001</v>
      </c>
      <c r="D1781" t="s">
        <v>25</v>
      </c>
    </row>
    <row r="1782" spans="1:4" x14ac:dyDescent="0.25">
      <c r="A1782">
        <v>2014</v>
      </c>
      <c r="B1782" t="s">
        <v>7</v>
      </c>
      <c r="C1782">
        <v>379924.79499999998</v>
      </c>
      <c r="D1782" t="s">
        <v>25</v>
      </c>
    </row>
    <row r="1783" spans="1:4" x14ac:dyDescent="0.25">
      <c r="A1783">
        <v>2015</v>
      </c>
      <c r="B1783" t="s">
        <v>7</v>
      </c>
      <c r="C1783">
        <v>403931.13799999998</v>
      </c>
      <c r="D1783" t="s">
        <v>25</v>
      </c>
    </row>
    <row r="1784" spans="1:4" x14ac:dyDescent="0.25">
      <c r="A1784">
        <v>2016</v>
      </c>
      <c r="B1784" t="s">
        <v>7</v>
      </c>
      <c r="C1784">
        <v>418289.875</v>
      </c>
      <c r="D1784" t="s">
        <v>25</v>
      </c>
    </row>
    <row r="1785" spans="1:4" x14ac:dyDescent="0.25">
      <c r="A1785">
        <v>2017</v>
      </c>
      <c r="B1785" t="s">
        <v>7</v>
      </c>
      <c r="C1785">
        <v>434282.61200000002</v>
      </c>
      <c r="D1785" t="s">
        <v>25</v>
      </c>
    </row>
    <row r="1786" spans="1:4" x14ac:dyDescent="0.25">
      <c r="A1786">
        <v>2018</v>
      </c>
      <c r="B1786" t="s">
        <v>7</v>
      </c>
      <c r="C1786">
        <v>462229.52799999999</v>
      </c>
      <c r="D1786" t="s">
        <v>25</v>
      </c>
    </row>
    <row r="1787" spans="1:4" x14ac:dyDescent="0.25">
      <c r="A1787">
        <v>2019</v>
      </c>
      <c r="B1787" t="s">
        <v>7</v>
      </c>
      <c r="C1787">
        <v>488174.288</v>
      </c>
      <c r="D1787" t="s">
        <v>25</v>
      </c>
    </row>
    <row r="1788" spans="1:4" x14ac:dyDescent="0.25">
      <c r="A1788">
        <v>2020</v>
      </c>
      <c r="B1788" t="s">
        <v>7</v>
      </c>
      <c r="C1788">
        <v>480307.07299999997</v>
      </c>
      <c r="D1788" t="s">
        <v>25</v>
      </c>
    </row>
    <row r="1789" spans="1:4" x14ac:dyDescent="0.25">
      <c r="A1789">
        <v>2001</v>
      </c>
      <c r="B1789" t="s">
        <v>8</v>
      </c>
      <c r="C1789">
        <v>401407.69300000003</v>
      </c>
      <c r="D1789" t="s">
        <v>25</v>
      </c>
    </row>
    <row r="1790" spans="1:4" x14ac:dyDescent="0.25">
      <c r="A1790">
        <v>2002</v>
      </c>
      <c r="B1790" t="s">
        <v>8</v>
      </c>
      <c r="C1790">
        <v>411155.21100000001</v>
      </c>
      <c r="D1790" t="s">
        <v>25</v>
      </c>
    </row>
    <row r="1791" spans="1:4" x14ac:dyDescent="0.25">
      <c r="A1791">
        <v>2003</v>
      </c>
      <c r="B1791" t="s">
        <v>8</v>
      </c>
      <c r="C1791">
        <v>425385.58600000001</v>
      </c>
      <c r="D1791" t="s">
        <v>25</v>
      </c>
    </row>
    <row r="1792" spans="1:4" x14ac:dyDescent="0.25">
      <c r="A1792">
        <v>2004</v>
      </c>
      <c r="B1792" t="s">
        <v>8</v>
      </c>
      <c r="C1792">
        <v>449004.15600000002</v>
      </c>
      <c r="D1792" t="s">
        <v>25</v>
      </c>
    </row>
    <row r="1793" spans="1:4" x14ac:dyDescent="0.25">
      <c r="A1793">
        <v>2005</v>
      </c>
      <c r="B1793" t="s">
        <v>8</v>
      </c>
      <c r="C1793">
        <v>472993.55200000003</v>
      </c>
      <c r="D1793" t="s">
        <v>25</v>
      </c>
    </row>
    <row r="1794" spans="1:4" x14ac:dyDescent="0.25">
      <c r="A1794">
        <v>2006</v>
      </c>
      <c r="B1794" t="s">
        <v>8</v>
      </c>
      <c r="C1794">
        <v>500969.50199999998</v>
      </c>
      <c r="D1794" t="s">
        <v>25</v>
      </c>
    </row>
    <row r="1795" spans="1:4" x14ac:dyDescent="0.25">
      <c r="A1795">
        <v>2007</v>
      </c>
      <c r="B1795" t="s">
        <v>8</v>
      </c>
      <c r="C1795">
        <v>523165.163</v>
      </c>
      <c r="D1795" t="s">
        <v>25</v>
      </c>
    </row>
    <row r="1796" spans="1:4" x14ac:dyDescent="0.25">
      <c r="A1796">
        <v>2008</v>
      </c>
      <c r="B1796" t="s">
        <v>8</v>
      </c>
      <c r="C1796">
        <v>520597.01500000001</v>
      </c>
      <c r="D1796" t="s">
        <v>25</v>
      </c>
    </row>
    <row r="1797" spans="1:4" x14ac:dyDescent="0.25">
      <c r="A1797">
        <v>2009</v>
      </c>
      <c r="B1797" t="s">
        <v>8</v>
      </c>
      <c r="C1797">
        <v>510758.95799999998</v>
      </c>
      <c r="D1797" t="s">
        <v>25</v>
      </c>
    </row>
    <row r="1798" spans="1:4" x14ac:dyDescent="0.25">
      <c r="A1798">
        <v>2010</v>
      </c>
      <c r="B1798" t="s">
        <v>8</v>
      </c>
      <c r="C1798">
        <v>523098.04100000003</v>
      </c>
      <c r="D1798" t="s">
        <v>25</v>
      </c>
    </row>
    <row r="1799" spans="1:4" x14ac:dyDescent="0.25">
      <c r="A1799">
        <v>2011</v>
      </c>
      <c r="B1799" t="s">
        <v>8</v>
      </c>
      <c r="C1799">
        <v>542384.78</v>
      </c>
      <c r="D1799" t="s">
        <v>25</v>
      </c>
    </row>
    <row r="1800" spans="1:4" x14ac:dyDescent="0.25">
      <c r="A1800">
        <v>2012</v>
      </c>
      <c r="B1800" t="s">
        <v>8</v>
      </c>
      <c r="C1800">
        <v>570954.87399999995</v>
      </c>
      <c r="D1800" t="s">
        <v>25</v>
      </c>
    </row>
    <row r="1801" spans="1:4" x14ac:dyDescent="0.25">
      <c r="A1801">
        <v>2013</v>
      </c>
      <c r="B1801" t="s">
        <v>8</v>
      </c>
      <c r="C1801">
        <v>583070.71999999997</v>
      </c>
      <c r="D1801" t="s">
        <v>25</v>
      </c>
    </row>
    <row r="1802" spans="1:4" x14ac:dyDescent="0.25">
      <c r="A1802">
        <v>2014</v>
      </c>
      <c r="B1802" t="s">
        <v>8</v>
      </c>
      <c r="C1802">
        <v>609478.18000000005</v>
      </c>
      <c r="D1802" t="s">
        <v>25</v>
      </c>
    </row>
    <row r="1803" spans="1:4" x14ac:dyDescent="0.25">
      <c r="A1803">
        <v>2015</v>
      </c>
      <c r="B1803" t="s">
        <v>8</v>
      </c>
      <c r="C1803">
        <v>636938.86499999999</v>
      </c>
      <c r="D1803" t="s">
        <v>25</v>
      </c>
    </row>
    <row r="1804" spans="1:4" x14ac:dyDescent="0.25">
      <c r="A1804">
        <v>2016</v>
      </c>
      <c r="B1804" t="s">
        <v>8</v>
      </c>
      <c r="C1804">
        <v>647455.652</v>
      </c>
      <c r="D1804" t="s">
        <v>25</v>
      </c>
    </row>
    <row r="1805" spans="1:4" x14ac:dyDescent="0.25">
      <c r="A1805">
        <v>2017</v>
      </c>
      <c r="B1805" t="s">
        <v>8</v>
      </c>
      <c r="C1805">
        <v>667153.495</v>
      </c>
      <c r="D1805" t="s">
        <v>25</v>
      </c>
    </row>
    <row r="1806" spans="1:4" x14ac:dyDescent="0.25">
      <c r="A1806">
        <v>2018</v>
      </c>
      <c r="B1806" t="s">
        <v>8</v>
      </c>
      <c r="C1806">
        <v>701954.96799999999</v>
      </c>
      <c r="D1806" t="s">
        <v>25</v>
      </c>
    </row>
    <row r="1807" spans="1:4" x14ac:dyDescent="0.25">
      <c r="A1807">
        <v>2019</v>
      </c>
      <c r="B1807" t="s">
        <v>8</v>
      </c>
      <c r="C1807">
        <v>721906.95</v>
      </c>
      <c r="D1807" t="s">
        <v>25</v>
      </c>
    </row>
    <row r="1808" spans="1:4" x14ac:dyDescent="0.25">
      <c r="A1808">
        <v>2020</v>
      </c>
      <c r="B1808" t="s">
        <v>8</v>
      </c>
      <c r="C1808">
        <v>692988.23699999996</v>
      </c>
      <c r="D1808" t="s">
        <v>25</v>
      </c>
    </row>
    <row r="1809" spans="1:4" x14ac:dyDescent="0.25">
      <c r="A1809">
        <v>2001</v>
      </c>
      <c r="B1809" t="s">
        <v>9</v>
      </c>
      <c r="C1809">
        <v>227080.47500000001</v>
      </c>
      <c r="D1809" t="s">
        <v>25</v>
      </c>
    </row>
    <row r="1810" spans="1:4" x14ac:dyDescent="0.25">
      <c r="A1810">
        <v>2002</v>
      </c>
      <c r="B1810" t="s">
        <v>9</v>
      </c>
      <c r="C1810">
        <v>236415.902</v>
      </c>
      <c r="D1810" t="s">
        <v>25</v>
      </c>
    </row>
    <row r="1811" spans="1:4" x14ac:dyDescent="0.25">
      <c r="A1811">
        <v>2003</v>
      </c>
      <c r="B1811" t="s">
        <v>9</v>
      </c>
      <c r="C1811">
        <v>243606.20699999999</v>
      </c>
      <c r="D1811" t="s">
        <v>25</v>
      </c>
    </row>
    <row r="1812" spans="1:4" x14ac:dyDescent="0.25">
      <c r="A1812">
        <v>2004</v>
      </c>
      <c r="B1812" t="s">
        <v>9</v>
      </c>
      <c r="C1812">
        <v>263007.68400000001</v>
      </c>
      <c r="D1812" t="s">
        <v>25</v>
      </c>
    </row>
    <row r="1813" spans="1:4" x14ac:dyDescent="0.25">
      <c r="A1813">
        <v>2005</v>
      </c>
      <c r="B1813" t="s">
        <v>9</v>
      </c>
      <c r="C1813">
        <v>284629.81400000001</v>
      </c>
      <c r="D1813" t="s">
        <v>25</v>
      </c>
    </row>
    <row r="1814" spans="1:4" x14ac:dyDescent="0.25">
      <c r="A1814">
        <v>2006</v>
      </c>
      <c r="B1814" t="s">
        <v>9</v>
      </c>
      <c r="C1814">
        <v>314651.88199999998</v>
      </c>
      <c r="D1814" t="s">
        <v>25</v>
      </c>
    </row>
    <row r="1815" spans="1:4" x14ac:dyDescent="0.25">
      <c r="A1815">
        <v>2007</v>
      </c>
      <c r="B1815" t="s">
        <v>9</v>
      </c>
      <c r="C1815">
        <v>332946.79300000001</v>
      </c>
      <c r="D1815" t="s">
        <v>25</v>
      </c>
    </row>
    <row r="1816" spans="1:4" x14ac:dyDescent="0.25">
      <c r="A1816">
        <v>2008</v>
      </c>
      <c r="B1816" t="s">
        <v>9</v>
      </c>
      <c r="C1816">
        <v>343969.79700000002</v>
      </c>
      <c r="D1816" t="s">
        <v>25</v>
      </c>
    </row>
    <row r="1817" spans="1:4" x14ac:dyDescent="0.25">
      <c r="A1817">
        <v>2009</v>
      </c>
      <c r="B1817" t="s">
        <v>9</v>
      </c>
      <c r="C1817">
        <v>327718.81599999999</v>
      </c>
      <c r="D1817" t="s">
        <v>25</v>
      </c>
    </row>
    <row r="1818" spans="1:4" x14ac:dyDescent="0.25">
      <c r="A1818">
        <v>2010</v>
      </c>
      <c r="B1818" t="s">
        <v>9</v>
      </c>
      <c r="C1818">
        <v>340179.679</v>
      </c>
      <c r="D1818" t="s">
        <v>25</v>
      </c>
    </row>
    <row r="1819" spans="1:4" x14ac:dyDescent="0.25">
      <c r="A1819">
        <v>2011</v>
      </c>
      <c r="B1819" t="s">
        <v>9</v>
      </c>
      <c r="C1819">
        <v>359386.45799999998</v>
      </c>
      <c r="D1819" t="s">
        <v>25</v>
      </c>
    </row>
    <row r="1820" spans="1:4" x14ac:dyDescent="0.25">
      <c r="A1820">
        <v>2012</v>
      </c>
      <c r="B1820" t="s">
        <v>9</v>
      </c>
      <c r="C1820">
        <v>377846.40700000001</v>
      </c>
      <c r="D1820" t="s">
        <v>25</v>
      </c>
    </row>
    <row r="1821" spans="1:4" x14ac:dyDescent="0.25">
      <c r="A1821">
        <v>2013</v>
      </c>
      <c r="B1821" t="s">
        <v>9</v>
      </c>
      <c r="C1821">
        <v>396428.07199999999</v>
      </c>
      <c r="D1821" t="s">
        <v>25</v>
      </c>
    </row>
    <row r="1822" spans="1:4" x14ac:dyDescent="0.25">
      <c r="A1822">
        <v>2014</v>
      </c>
      <c r="B1822" t="s">
        <v>9</v>
      </c>
      <c r="C1822">
        <v>417730.68800000002</v>
      </c>
      <c r="D1822" t="s">
        <v>25</v>
      </c>
    </row>
    <row r="1823" spans="1:4" x14ac:dyDescent="0.25">
      <c r="A1823">
        <v>2015</v>
      </c>
      <c r="B1823" t="s">
        <v>9</v>
      </c>
      <c r="C1823">
        <v>438084.24800000002</v>
      </c>
      <c r="D1823" t="s">
        <v>25</v>
      </c>
    </row>
    <row r="1824" spans="1:4" x14ac:dyDescent="0.25">
      <c r="A1824">
        <v>2016</v>
      </c>
      <c r="B1824" t="s">
        <v>9</v>
      </c>
      <c r="C1824">
        <v>456712.67499999999</v>
      </c>
      <c r="D1824" t="s">
        <v>25</v>
      </c>
    </row>
    <row r="1825" spans="1:4" x14ac:dyDescent="0.25">
      <c r="A1825">
        <v>2017</v>
      </c>
      <c r="B1825" t="s">
        <v>9</v>
      </c>
      <c r="C1825">
        <v>480906.20299999998</v>
      </c>
      <c r="D1825" t="s">
        <v>25</v>
      </c>
    </row>
    <row r="1826" spans="1:4" x14ac:dyDescent="0.25">
      <c r="A1826">
        <v>2018</v>
      </c>
      <c r="B1826" t="s">
        <v>9</v>
      </c>
      <c r="C1826">
        <v>511962.53700000001</v>
      </c>
      <c r="D1826" t="s">
        <v>25</v>
      </c>
    </row>
    <row r="1827" spans="1:4" x14ac:dyDescent="0.25">
      <c r="A1827">
        <v>2019</v>
      </c>
      <c r="B1827" t="s">
        <v>9</v>
      </c>
      <c r="C1827">
        <v>540633.96100000001</v>
      </c>
      <c r="D1827" t="s">
        <v>25</v>
      </c>
    </row>
    <row r="1828" spans="1:4" x14ac:dyDescent="0.25">
      <c r="A1828">
        <v>2020</v>
      </c>
      <c r="B1828" t="s">
        <v>9</v>
      </c>
      <c r="C1828">
        <v>534807.25100000005</v>
      </c>
      <c r="D1828" t="s">
        <v>25</v>
      </c>
    </row>
    <row r="1829" spans="1:4" x14ac:dyDescent="0.25">
      <c r="A1829">
        <v>2001</v>
      </c>
      <c r="B1829" t="s">
        <v>10</v>
      </c>
      <c r="C1829">
        <v>107439.62699999999</v>
      </c>
      <c r="D1829" t="s">
        <v>25</v>
      </c>
    </row>
    <row r="1830" spans="1:4" x14ac:dyDescent="0.25">
      <c r="A1830">
        <v>2002</v>
      </c>
      <c r="B1830" t="s">
        <v>10</v>
      </c>
      <c r="C1830">
        <v>109575.857</v>
      </c>
      <c r="D1830" t="s">
        <v>25</v>
      </c>
    </row>
    <row r="1831" spans="1:4" x14ac:dyDescent="0.25">
      <c r="A1831">
        <v>2003</v>
      </c>
      <c r="B1831" t="s">
        <v>10</v>
      </c>
      <c r="C1831">
        <v>111826.23299999999</v>
      </c>
      <c r="D1831" t="s">
        <v>25</v>
      </c>
    </row>
    <row r="1832" spans="1:4" x14ac:dyDescent="0.25">
      <c r="A1832">
        <v>2004</v>
      </c>
      <c r="B1832" t="s">
        <v>10</v>
      </c>
      <c r="C1832">
        <v>115122.352</v>
      </c>
      <c r="D1832" t="s">
        <v>25</v>
      </c>
    </row>
    <row r="1833" spans="1:4" x14ac:dyDescent="0.25">
      <c r="A1833">
        <v>2005</v>
      </c>
      <c r="B1833" t="s">
        <v>10</v>
      </c>
      <c r="C1833">
        <v>123337.59</v>
      </c>
      <c r="D1833" t="s">
        <v>25</v>
      </c>
    </row>
    <row r="1834" spans="1:4" x14ac:dyDescent="0.25">
      <c r="A1834">
        <v>2006</v>
      </c>
      <c r="B1834" t="s">
        <v>10</v>
      </c>
      <c r="C1834">
        <v>129242.845</v>
      </c>
      <c r="D1834" t="s">
        <v>25</v>
      </c>
    </row>
    <row r="1835" spans="1:4" x14ac:dyDescent="0.25">
      <c r="A1835">
        <v>2007</v>
      </c>
      <c r="B1835" t="s">
        <v>10</v>
      </c>
      <c r="C1835">
        <v>138503.71400000001</v>
      </c>
      <c r="D1835" t="s">
        <v>25</v>
      </c>
    </row>
    <row r="1836" spans="1:4" x14ac:dyDescent="0.25">
      <c r="A1836">
        <v>2008</v>
      </c>
      <c r="B1836" t="s">
        <v>10</v>
      </c>
      <c r="C1836">
        <v>140775.522</v>
      </c>
      <c r="D1836" t="s">
        <v>25</v>
      </c>
    </row>
    <row r="1837" spans="1:4" x14ac:dyDescent="0.25">
      <c r="A1837">
        <v>2009</v>
      </c>
      <c r="B1837" t="s">
        <v>10</v>
      </c>
      <c r="C1837">
        <v>138281.399</v>
      </c>
      <c r="D1837" t="s">
        <v>25</v>
      </c>
    </row>
    <row r="1838" spans="1:4" x14ac:dyDescent="0.25">
      <c r="A1838">
        <v>2010</v>
      </c>
      <c r="B1838" t="s">
        <v>10</v>
      </c>
      <c r="C1838">
        <v>142517.16399999999</v>
      </c>
      <c r="D1838" t="s">
        <v>25</v>
      </c>
    </row>
    <row r="1839" spans="1:4" x14ac:dyDescent="0.25">
      <c r="A1839">
        <v>2011</v>
      </c>
      <c r="B1839" t="s">
        <v>10</v>
      </c>
      <c r="C1839">
        <v>147392.85500000001</v>
      </c>
      <c r="D1839" t="s">
        <v>25</v>
      </c>
    </row>
    <row r="1840" spans="1:4" x14ac:dyDescent="0.25">
      <c r="A1840">
        <v>2012</v>
      </c>
      <c r="B1840" t="s">
        <v>10</v>
      </c>
      <c r="C1840">
        <v>154899.04800000001</v>
      </c>
      <c r="D1840" t="s">
        <v>25</v>
      </c>
    </row>
    <row r="1841" spans="1:4" x14ac:dyDescent="0.25">
      <c r="A1841">
        <v>2013</v>
      </c>
      <c r="B1841" t="s">
        <v>10</v>
      </c>
      <c r="C1841">
        <v>164035.64499999999</v>
      </c>
      <c r="D1841" t="s">
        <v>25</v>
      </c>
    </row>
    <row r="1842" spans="1:4" x14ac:dyDescent="0.25">
      <c r="A1842">
        <v>2014</v>
      </c>
      <c r="B1842" t="s">
        <v>10</v>
      </c>
      <c r="C1842">
        <v>173826.48499999999</v>
      </c>
      <c r="D1842" t="s">
        <v>25</v>
      </c>
    </row>
    <row r="1843" spans="1:4" x14ac:dyDescent="0.25">
      <c r="A1843">
        <v>2015</v>
      </c>
      <c r="B1843" t="s">
        <v>10</v>
      </c>
      <c r="C1843">
        <v>184611.894</v>
      </c>
      <c r="D1843" t="s">
        <v>25</v>
      </c>
    </row>
    <row r="1844" spans="1:4" x14ac:dyDescent="0.25">
      <c r="A1844">
        <v>2016</v>
      </c>
      <c r="B1844" t="s">
        <v>10</v>
      </c>
      <c r="C1844">
        <v>190857.98699999999</v>
      </c>
      <c r="D1844" t="s">
        <v>25</v>
      </c>
    </row>
    <row r="1845" spans="1:4" x14ac:dyDescent="0.25">
      <c r="A1845">
        <v>2017</v>
      </c>
      <c r="B1845" t="s">
        <v>10</v>
      </c>
      <c r="C1845">
        <v>199940.10699999999</v>
      </c>
      <c r="D1845" t="s">
        <v>25</v>
      </c>
    </row>
    <row r="1846" spans="1:4" x14ac:dyDescent="0.25">
      <c r="A1846">
        <v>2018</v>
      </c>
      <c r="B1846" t="s">
        <v>10</v>
      </c>
      <c r="C1846">
        <v>213146.12700000001</v>
      </c>
      <c r="D1846" t="s">
        <v>25</v>
      </c>
    </row>
    <row r="1847" spans="1:4" x14ac:dyDescent="0.25">
      <c r="A1847">
        <v>2019</v>
      </c>
      <c r="B1847" t="s">
        <v>10</v>
      </c>
      <c r="C1847">
        <v>227259.59700000001</v>
      </c>
      <c r="D1847" t="s">
        <v>25</v>
      </c>
    </row>
    <row r="1848" spans="1:4" x14ac:dyDescent="0.25">
      <c r="A1848">
        <v>2020</v>
      </c>
      <c r="B1848" t="s">
        <v>10</v>
      </c>
      <c r="C1848">
        <v>223145.76</v>
      </c>
      <c r="D1848" t="s">
        <v>25</v>
      </c>
    </row>
    <row r="1849" spans="1:4" x14ac:dyDescent="0.25">
      <c r="A1849">
        <v>2001</v>
      </c>
      <c r="B1849" t="s">
        <v>40</v>
      </c>
      <c r="C1849">
        <v>183631.75</v>
      </c>
      <c r="D1849" t="s">
        <v>25</v>
      </c>
    </row>
    <row r="1850" spans="1:4" x14ac:dyDescent="0.25">
      <c r="A1850">
        <v>2002</v>
      </c>
      <c r="B1850" t="s">
        <v>40</v>
      </c>
      <c r="C1850">
        <v>189758.88800000001</v>
      </c>
      <c r="D1850" t="s">
        <v>25</v>
      </c>
    </row>
    <row r="1851" spans="1:4" x14ac:dyDescent="0.25">
      <c r="A1851">
        <v>2003</v>
      </c>
      <c r="B1851" t="s">
        <v>40</v>
      </c>
      <c r="C1851">
        <v>195514.6</v>
      </c>
      <c r="D1851" t="s">
        <v>25</v>
      </c>
    </row>
    <row r="1852" spans="1:4" x14ac:dyDescent="0.25">
      <c r="A1852">
        <v>2004</v>
      </c>
      <c r="B1852" t="s">
        <v>40</v>
      </c>
      <c r="C1852">
        <v>199896.71599999999</v>
      </c>
      <c r="D1852" t="s">
        <v>25</v>
      </c>
    </row>
    <row r="1853" spans="1:4" x14ac:dyDescent="0.25">
      <c r="A1853">
        <v>2005</v>
      </c>
      <c r="B1853" t="s">
        <v>40</v>
      </c>
      <c r="C1853">
        <v>207683.07500000001</v>
      </c>
      <c r="D1853" t="s">
        <v>25</v>
      </c>
    </row>
    <row r="1854" spans="1:4" x14ac:dyDescent="0.25">
      <c r="A1854">
        <v>2006</v>
      </c>
      <c r="B1854" t="s">
        <v>40</v>
      </c>
      <c r="C1854">
        <v>205798.52799999999</v>
      </c>
      <c r="D1854" t="s">
        <v>25</v>
      </c>
    </row>
    <row r="1855" spans="1:4" x14ac:dyDescent="0.25">
      <c r="A1855">
        <v>2007</v>
      </c>
      <c r="B1855" t="s">
        <v>40</v>
      </c>
      <c r="C1855">
        <v>208806.522</v>
      </c>
      <c r="D1855" t="s">
        <v>25</v>
      </c>
    </row>
    <row r="1856" spans="1:4" x14ac:dyDescent="0.25">
      <c r="A1856">
        <v>2008</v>
      </c>
      <c r="B1856" t="s">
        <v>40</v>
      </c>
      <c r="C1856">
        <v>196311.117</v>
      </c>
      <c r="D1856" t="s">
        <v>25</v>
      </c>
    </row>
    <row r="1857" spans="1:4" x14ac:dyDescent="0.25">
      <c r="A1857">
        <v>2009</v>
      </c>
      <c r="B1857" t="s">
        <v>40</v>
      </c>
      <c r="C1857">
        <v>180912.71</v>
      </c>
      <c r="D1857" t="s">
        <v>25</v>
      </c>
    </row>
    <row r="1858" spans="1:4" x14ac:dyDescent="0.25">
      <c r="A1858">
        <v>2010</v>
      </c>
      <c r="B1858" t="s">
        <v>40</v>
      </c>
      <c r="C1858">
        <v>192776.35500000001</v>
      </c>
      <c r="D1858" t="s">
        <v>25</v>
      </c>
    </row>
    <row r="1859" spans="1:4" x14ac:dyDescent="0.25">
      <c r="A1859">
        <v>2011</v>
      </c>
      <c r="B1859" t="s">
        <v>40</v>
      </c>
      <c r="C1859">
        <v>202095.13500000001</v>
      </c>
      <c r="D1859" t="s">
        <v>25</v>
      </c>
    </row>
    <row r="1860" spans="1:4" x14ac:dyDescent="0.25">
      <c r="A1860">
        <v>2012</v>
      </c>
      <c r="B1860" t="s">
        <v>40</v>
      </c>
      <c r="C1860">
        <v>214466.10399999999</v>
      </c>
      <c r="D1860" t="s">
        <v>25</v>
      </c>
    </row>
    <row r="1861" spans="1:4" x14ac:dyDescent="0.25">
      <c r="A1861">
        <v>2013</v>
      </c>
      <c r="B1861" t="s">
        <v>40</v>
      </c>
      <c r="C1861">
        <v>222515.52799999999</v>
      </c>
      <c r="D1861" t="s">
        <v>25</v>
      </c>
    </row>
    <row r="1862" spans="1:4" x14ac:dyDescent="0.25">
      <c r="A1862">
        <v>2014</v>
      </c>
      <c r="B1862" t="s">
        <v>40</v>
      </c>
      <c r="C1862">
        <v>229737.851</v>
      </c>
      <c r="D1862" t="s">
        <v>25</v>
      </c>
    </row>
    <row r="1863" spans="1:4" x14ac:dyDescent="0.25">
      <c r="A1863">
        <v>2015</v>
      </c>
      <c r="B1863" t="s">
        <v>40</v>
      </c>
      <c r="C1863">
        <v>240955.70499999999</v>
      </c>
      <c r="D1863" t="s">
        <v>25</v>
      </c>
    </row>
    <row r="1864" spans="1:4" x14ac:dyDescent="0.25">
      <c r="A1864">
        <v>2016</v>
      </c>
      <c r="B1864" t="s">
        <v>40</v>
      </c>
      <c r="C1864">
        <v>248634.639</v>
      </c>
      <c r="D1864" t="s">
        <v>25</v>
      </c>
    </row>
    <row r="1865" spans="1:4" x14ac:dyDescent="0.25">
      <c r="A1865">
        <v>2017</v>
      </c>
      <c r="B1865" t="s">
        <v>40</v>
      </c>
      <c r="C1865">
        <v>253209.61199999999</v>
      </c>
      <c r="D1865" t="s">
        <v>25</v>
      </c>
    </row>
    <row r="1866" spans="1:4" x14ac:dyDescent="0.25">
      <c r="A1866">
        <v>2018</v>
      </c>
      <c r="B1866" t="s">
        <v>40</v>
      </c>
      <c r="C1866">
        <v>262062.99600000001</v>
      </c>
      <c r="D1866" t="s">
        <v>25</v>
      </c>
    </row>
    <row r="1867" spans="1:4" x14ac:dyDescent="0.25">
      <c r="A1867">
        <v>2019</v>
      </c>
      <c r="B1867" t="s">
        <v>40</v>
      </c>
      <c r="C1867">
        <v>266607.88199999998</v>
      </c>
      <c r="D1867" t="s">
        <v>25</v>
      </c>
    </row>
    <row r="1868" spans="1:4" x14ac:dyDescent="0.25">
      <c r="A1868">
        <v>2020</v>
      </c>
      <c r="B1868" t="s">
        <v>40</v>
      </c>
      <c r="C1868">
        <v>254533.01500000001</v>
      </c>
      <c r="D1868" t="s">
        <v>25</v>
      </c>
    </row>
    <row r="1869" spans="1:4" x14ac:dyDescent="0.25">
      <c r="A1869">
        <v>2001</v>
      </c>
      <c r="B1869" t="s">
        <v>11</v>
      </c>
      <c r="C1869">
        <v>211844.038</v>
      </c>
      <c r="D1869" t="s">
        <v>25</v>
      </c>
    </row>
    <row r="1870" spans="1:4" x14ac:dyDescent="0.25">
      <c r="A1870">
        <v>2002</v>
      </c>
      <c r="B1870" t="s">
        <v>11</v>
      </c>
      <c r="C1870">
        <v>211544.02499999999</v>
      </c>
      <c r="D1870" t="s">
        <v>25</v>
      </c>
    </row>
    <row r="1871" spans="1:4" x14ac:dyDescent="0.25">
      <c r="A1871">
        <v>2003</v>
      </c>
      <c r="B1871" t="s">
        <v>11</v>
      </c>
      <c r="C1871">
        <v>220710.44500000001</v>
      </c>
      <c r="D1871" t="s">
        <v>25</v>
      </c>
    </row>
    <row r="1872" spans="1:4" x14ac:dyDescent="0.25">
      <c r="A1872">
        <v>2004</v>
      </c>
      <c r="B1872" t="s">
        <v>11</v>
      </c>
      <c r="C1872">
        <v>248836.94899999999</v>
      </c>
      <c r="D1872" t="s">
        <v>25</v>
      </c>
    </row>
    <row r="1873" spans="1:4" x14ac:dyDescent="0.25">
      <c r="A1873">
        <v>2005</v>
      </c>
      <c r="B1873" t="s">
        <v>11</v>
      </c>
      <c r="C1873">
        <v>268327.93300000002</v>
      </c>
      <c r="D1873" t="s">
        <v>25</v>
      </c>
    </row>
    <row r="1874" spans="1:4" x14ac:dyDescent="0.25">
      <c r="A1874">
        <v>2006</v>
      </c>
      <c r="B1874" t="s">
        <v>11</v>
      </c>
      <c r="C1874">
        <v>301970.163</v>
      </c>
      <c r="D1874" t="s">
        <v>25</v>
      </c>
    </row>
    <row r="1875" spans="1:4" x14ac:dyDescent="0.25">
      <c r="A1875">
        <v>2007</v>
      </c>
      <c r="B1875" t="s">
        <v>11</v>
      </c>
      <c r="C1875">
        <v>335873.22</v>
      </c>
      <c r="D1875" t="s">
        <v>25</v>
      </c>
    </row>
    <row r="1876" spans="1:4" x14ac:dyDescent="0.25">
      <c r="A1876">
        <v>2008</v>
      </c>
      <c r="B1876" t="s">
        <v>11</v>
      </c>
      <c r="C1876">
        <v>337185.76400000002</v>
      </c>
      <c r="D1876" t="s">
        <v>25</v>
      </c>
    </row>
    <row r="1877" spans="1:4" x14ac:dyDescent="0.25">
      <c r="A1877">
        <v>2009</v>
      </c>
      <c r="B1877" t="s">
        <v>11</v>
      </c>
      <c r="C1877">
        <v>327938.54300000001</v>
      </c>
      <c r="D1877" t="s">
        <v>25</v>
      </c>
    </row>
    <row r="1878" spans="1:4" x14ac:dyDescent="0.25">
      <c r="A1878">
        <v>2010</v>
      </c>
      <c r="B1878" t="s">
        <v>11</v>
      </c>
      <c r="C1878">
        <v>353397.18400000001</v>
      </c>
      <c r="D1878" t="s">
        <v>25</v>
      </c>
    </row>
    <row r="1879" spans="1:4" x14ac:dyDescent="0.25">
      <c r="A1879">
        <v>2011</v>
      </c>
      <c r="B1879" t="s">
        <v>11</v>
      </c>
      <c r="C1879">
        <v>382941.35100000002</v>
      </c>
      <c r="D1879" t="s">
        <v>25</v>
      </c>
    </row>
    <row r="1880" spans="1:4" x14ac:dyDescent="0.25">
      <c r="A1880">
        <v>2012</v>
      </c>
      <c r="B1880" t="s">
        <v>11</v>
      </c>
      <c r="C1880">
        <v>406972.64799999999</v>
      </c>
      <c r="D1880" t="s">
        <v>25</v>
      </c>
    </row>
    <row r="1881" spans="1:4" x14ac:dyDescent="0.25">
      <c r="A1881">
        <v>2013</v>
      </c>
      <c r="B1881" t="s">
        <v>11</v>
      </c>
      <c r="C1881">
        <v>429918.37199999997</v>
      </c>
      <c r="D1881" t="s">
        <v>25</v>
      </c>
    </row>
    <row r="1882" spans="1:4" x14ac:dyDescent="0.25">
      <c r="A1882">
        <v>2014</v>
      </c>
      <c r="B1882" t="s">
        <v>11</v>
      </c>
      <c r="C1882">
        <v>441959.625</v>
      </c>
      <c r="D1882" t="s">
        <v>25</v>
      </c>
    </row>
    <row r="1883" spans="1:4" x14ac:dyDescent="0.25">
      <c r="A1883">
        <v>2015</v>
      </c>
      <c r="B1883" t="s">
        <v>11</v>
      </c>
      <c r="C1883">
        <v>461490.27500000002</v>
      </c>
      <c r="D1883" t="s">
        <v>25</v>
      </c>
    </row>
    <row r="1884" spans="1:4" x14ac:dyDescent="0.25">
      <c r="A1884">
        <v>2016</v>
      </c>
      <c r="B1884" t="s">
        <v>11</v>
      </c>
      <c r="C1884">
        <v>453323.71100000001</v>
      </c>
      <c r="D1884" t="s">
        <v>25</v>
      </c>
    </row>
    <row r="1885" spans="1:4" x14ac:dyDescent="0.25">
      <c r="A1885">
        <v>2017</v>
      </c>
      <c r="B1885" t="s">
        <v>11</v>
      </c>
      <c r="C1885">
        <v>473076.36300000001</v>
      </c>
      <c r="D1885" t="s">
        <v>25</v>
      </c>
    </row>
    <row r="1886" spans="1:4" x14ac:dyDescent="0.25">
      <c r="A1886">
        <v>2018</v>
      </c>
      <c r="B1886" t="s">
        <v>11</v>
      </c>
      <c r="C1886">
        <v>505889.766</v>
      </c>
      <c r="D1886" t="s">
        <v>25</v>
      </c>
    </row>
    <row r="1887" spans="1:4" x14ac:dyDescent="0.25">
      <c r="A1887">
        <v>2019</v>
      </c>
      <c r="B1887" t="s">
        <v>11</v>
      </c>
      <c r="C1887">
        <v>509311.54</v>
      </c>
      <c r="D1887" t="s">
        <v>25</v>
      </c>
    </row>
    <row r="1888" spans="1:4" x14ac:dyDescent="0.25">
      <c r="A1888">
        <v>2020</v>
      </c>
      <c r="B1888" t="s">
        <v>11</v>
      </c>
      <c r="C1888">
        <v>488164.62699999998</v>
      </c>
      <c r="D1888" t="s">
        <v>25</v>
      </c>
    </row>
    <row r="1889" spans="1:4" x14ac:dyDescent="0.25">
      <c r="A1889">
        <v>2001</v>
      </c>
      <c r="B1889" t="s">
        <v>12</v>
      </c>
      <c r="C1889">
        <v>518030.43199999997</v>
      </c>
      <c r="D1889" t="s">
        <v>25</v>
      </c>
    </row>
    <row r="1890" spans="1:4" x14ac:dyDescent="0.25">
      <c r="A1890">
        <v>2002</v>
      </c>
      <c r="B1890" t="s">
        <v>12</v>
      </c>
      <c r="C1890">
        <v>536607.73300000001</v>
      </c>
      <c r="D1890" t="s">
        <v>25</v>
      </c>
    </row>
    <row r="1891" spans="1:4" x14ac:dyDescent="0.25">
      <c r="A1891">
        <v>2003</v>
      </c>
      <c r="B1891" t="s">
        <v>12</v>
      </c>
      <c r="C1891">
        <v>567065.25100000005</v>
      </c>
      <c r="D1891" t="s">
        <v>25</v>
      </c>
    </row>
    <row r="1892" spans="1:4" x14ac:dyDescent="0.25">
      <c r="A1892">
        <v>2004</v>
      </c>
      <c r="B1892" t="s">
        <v>12</v>
      </c>
      <c r="C1892">
        <v>600418.06599999999</v>
      </c>
      <c r="D1892" t="s">
        <v>25</v>
      </c>
    </row>
    <row r="1893" spans="1:4" x14ac:dyDescent="0.25">
      <c r="A1893">
        <v>2005</v>
      </c>
      <c r="B1893" t="s">
        <v>12</v>
      </c>
      <c r="C1893">
        <v>634786.05099999998</v>
      </c>
      <c r="D1893" t="s">
        <v>25</v>
      </c>
    </row>
    <row r="1894" spans="1:4" x14ac:dyDescent="0.25">
      <c r="A1894">
        <v>2006</v>
      </c>
      <c r="B1894" t="s">
        <v>12</v>
      </c>
      <c r="C1894">
        <v>677313.07700000005</v>
      </c>
      <c r="D1894" t="s">
        <v>25</v>
      </c>
    </row>
    <row r="1895" spans="1:4" x14ac:dyDescent="0.25">
      <c r="A1895">
        <v>2007</v>
      </c>
      <c r="B1895" t="s">
        <v>12</v>
      </c>
      <c r="C1895">
        <v>701510.89899999998</v>
      </c>
      <c r="D1895" t="s">
        <v>25</v>
      </c>
    </row>
    <row r="1896" spans="1:4" x14ac:dyDescent="0.25">
      <c r="A1896">
        <v>2008</v>
      </c>
      <c r="B1896" t="s">
        <v>12</v>
      </c>
      <c r="C1896">
        <v>718064.39599999995</v>
      </c>
      <c r="D1896" t="s">
        <v>25</v>
      </c>
    </row>
    <row r="1897" spans="1:4" x14ac:dyDescent="0.25">
      <c r="A1897">
        <v>2009</v>
      </c>
      <c r="B1897" t="s">
        <v>12</v>
      </c>
      <c r="C1897">
        <v>694677.52</v>
      </c>
      <c r="D1897" t="s">
        <v>25</v>
      </c>
    </row>
    <row r="1898" spans="1:4" x14ac:dyDescent="0.25">
      <c r="A1898">
        <v>2010</v>
      </c>
      <c r="B1898" t="s">
        <v>12</v>
      </c>
      <c r="C1898">
        <v>721432.80700000003</v>
      </c>
      <c r="D1898" t="s">
        <v>25</v>
      </c>
    </row>
    <row r="1899" spans="1:4" x14ac:dyDescent="0.25">
      <c r="A1899">
        <v>2011</v>
      </c>
      <c r="B1899" t="s">
        <v>12</v>
      </c>
      <c r="C1899">
        <v>742349.63199999998</v>
      </c>
      <c r="D1899" t="s">
        <v>25</v>
      </c>
    </row>
    <row r="1900" spans="1:4" x14ac:dyDescent="0.25">
      <c r="A1900">
        <v>2012</v>
      </c>
      <c r="B1900" t="s">
        <v>12</v>
      </c>
      <c r="C1900">
        <v>770616.43099999998</v>
      </c>
      <c r="D1900" t="s">
        <v>25</v>
      </c>
    </row>
    <row r="1901" spans="1:4" x14ac:dyDescent="0.25">
      <c r="A1901">
        <v>2013</v>
      </c>
      <c r="B1901" t="s">
        <v>12</v>
      </c>
      <c r="C1901">
        <v>799688.13899999997</v>
      </c>
      <c r="D1901" t="s">
        <v>25</v>
      </c>
    </row>
    <row r="1902" spans="1:4" x14ac:dyDescent="0.25">
      <c r="A1902">
        <v>2014</v>
      </c>
      <c r="B1902" t="s">
        <v>12</v>
      </c>
      <c r="C1902">
        <v>833317.95499999996</v>
      </c>
      <c r="D1902" t="s">
        <v>25</v>
      </c>
    </row>
    <row r="1903" spans="1:4" x14ac:dyDescent="0.25">
      <c r="A1903">
        <v>2015</v>
      </c>
      <c r="B1903" t="s">
        <v>12</v>
      </c>
      <c r="C1903">
        <v>882307.12399999995</v>
      </c>
      <c r="D1903" t="s">
        <v>25</v>
      </c>
    </row>
    <row r="1904" spans="1:4" x14ac:dyDescent="0.25">
      <c r="A1904">
        <v>2016</v>
      </c>
      <c r="B1904" t="s">
        <v>12</v>
      </c>
      <c r="C1904">
        <v>910277.06499999994</v>
      </c>
      <c r="D1904" t="s">
        <v>25</v>
      </c>
    </row>
    <row r="1905" spans="1:4" x14ac:dyDescent="0.25">
      <c r="A1905">
        <v>2017</v>
      </c>
      <c r="B1905" t="s">
        <v>12</v>
      </c>
      <c r="C1905">
        <v>957632.37100000004</v>
      </c>
      <c r="D1905" t="s">
        <v>25</v>
      </c>
    </row>
    <row r="1906" spans="1:4" x14ac:dyDescent="0.25">
      <c r="A1906">
        <v>2018</v>
      </c>
      <c r="B1906" t="s">
        <v>12</v>
      </c>
      <c r="C1906">
        <v>1006224.798</v>
      </c>
      <c r="D1906" t="s">
        <v>25</v>
      </c>
    </row>
    <row r="1907" spans="1:4" x14ac:dyDescent="0.25">
      <c r="A1907">
        <v>2019</v>
      </c>
      <c r="B1907" t="s">
        <v>12</v>
      </c>
      <c r="C1907">
        <v>1055570.3899999999</v>
      </c>
      <c r="D1907" t="s">
        <v>25</v>
      </c>
    </row>
    <row r="1908" spans="1:4" x14ac:dyDescent="0.25">
      <c r="A1908">
        <v>2020</v>
      </c>
      <c r="B1908" t="s">
        <v>12</v>
      </c>
      <c r="C1908">
        <v>1007037.066</v>
      </c>
      <c r="D1908" t="s">
        <v>25</v>
      </c>
    </row>
    <row r="1909" spans="1:4" x14ac:dyDescent="0.25">
      <c r="A1909">
        <v>2001</v>
      </c>
      <c r="B1909" t="s">
        <v>13</v>
      </c>
      <c r="C1909">
        <v>179376.59299999999</v>
      </c>
      <c r="D1909" t="s">
        <v>25</v>
      </c>
    </row>
    <row r="1910" spans="1:4" x14ac:dyDescent="0.25">
      <c r="A1910">
        <v>2002</v>
      </c>
      <c r="B1910" t="s">
        <v>13</v>
      </c>
      <c r="C1910">
        <v>190252.19200000001</v>
      </c>
      <c r="D1910" t="s">
        <v>25</v>
      </c>
    </row>
    <row r="1911" spans="1:4" x14ac:dyDescent="0.25">
      <c r="A1911">
        <v>2003</v>
      </c>
      <c r="B1911" t="s">
        <v>13</v>
      </c>
      <c r="C1911">
        <v>201324.05100000001</v>
      </c>
      <c r="D1911" t="s">
        <v>25</v>
      </c>
    </row>
    <row r="1912" spans="1:4" x14ac:dyDescent="0.25">
      <c r="A1912">
        <v>2004</v>
      </c>
      <c r="B1912" t="s">
        <v>13</v>
      </c>
      <c r="C1912">
        <v>218381.45600000001</v>
      </c>
      <c r="D1912" t="s">
        <v>25</v>
      </c>
    </row>
    <row r="1913" spans="1:4" x14ac:dyDescent="0.25">
      <c r="A1913">
        <v>2005</v>
      </c>
      <c r="B1913" t="s">
        <v>13</v>
      </c>
      <c r="C1913">
        <v>237504.83</v>
      </c>
      <c r="D1913" t="s">
        <v>25</v>
      </c>
    </row>
    <row r="1914" spans="1:4" x14ac:dyDescent="0.25">
      <c r="A1914">
        <v>2006</v>
      </c>
      <c r="B1914" t="s">
        <v>13</v>
      </c>
      <c r="C1914">
        <v>251490.25399999999</v>
      </c>
      <c r="D1914" t="s">
        <v>25</v>
      </c>
    </row>
    <row r="1915" spans="1:4" x14ac:dyDescent="0.25">
      <c r="A1915">
        <v>2007</v>
      </c>
      <c r="B1915" t="s">
        <v>13</v>
      </c>
      <c r="C1915">
        <v>260453.36300000001</v>
      </c>
      <c r="D1915" t="s">
        <v>25</v>
      </c>
    </row>
    <row r="1916" spans="1:4" x14ac:dyDescent="0.25">
      <c r="A1916">
        <v>2008</v>
      </c>
      <c r="B1916" t="s">
        <v>13</v>
      </c>
      <c r="C1916">
        <v>253256.139</v>
      </c>
      <c r="D1916" t="s">
        <v>25</v>
      </c>
    </row>
    <row r="1917" spans="1:4" x14ac:dyDescent="0.25">
      <c r="A1917">
        <v>2009</v>
      </c>
      <c r="B1917" t="s">
        <v>13</v>
      </c>
      <c r="C1917">
        <v>241248.18299999999</v>
      </c>
      <c r="D1917" t="s">
        <v>25</v>
      </c>
    </row>
    <row r="1918" spans="1:4" x14ac:dyDescent="0.25">
      <c r="A1918">
        <v>2010</v>
      </c>
      <c r="B1918" t="s">
        <v>13</v>
      </c>
      <c r="C1918">
        <v>250416.44</v>
      </c>
      <c r="D1918" t="s">
        <v>25</v>
      </c>
    </row>
    <row r="1919" spans="1:4" x14ac:dyDescent="0.25">
      <c r="A1919">
        <v>2011</v>
      </c>
      <c r="B1919" t="s">
        <v>13</v>
      </c>
      <c r="C1919">
        <v>254429.72099999999</v>
      </c>
      <c r="D1919" t="s">
        <v>25</v>
      </c>
    </row>
    <row r="1920" spans="1:4" x14ac:dyDescent="0.25">
      <c r="A1920">
        <v>2012</v>
      </c>
      <c r="B1920" t="s">
        <v>13</v>
      </c>
      <c r="C1920">
        <v>261234.78899999999</v>
      </c>
      <c r="D1920" t="s">
        <v>25</v>
      </c>
    </row>
    <row r="1921" spans="1:4" x14ac:dyDescent="0.25">
      <c r="A1921">
        <v>2013</v>
      </c>
      <c r="B1921" t="s">
        <v>13</v>
      </c>
      <c r="C1921">
        <v>273768.94699999999</v>
      </c>
      <c r="D1921" t="s">
        <v>25</v>
      </c>
    </row>
    <row r="1922" spans="1:4" x14ac:dyDescent="0.25">
      <c r="A1922">
        <v>2014</v>
      </c>
      <c r="B1922" t="s">
        <v>13</v>
      </c>
      <c r="C1922">
        <v>288657.23</v>
      </c>
      <c r="D1922" t="s">
        <v>25</v>
      </c>
    </row>
    <row r="1923" spans="1:4" x14ac:dyDescent="0.25">
      <c r="A1923">
        <v>2015</v>
      </c>
      <c r="B1923" t="s">
        <v>13</v>
      </c>
      <c r="C1923">
        <v>308286.88500000001</v>
      </c>
      <c r="D1923" t="s">
        <v>25</v>
      </c>
    </row>
    <row r="1924" spans="1:4" x14ac:dyDescent="0.25">
      <c r="A1924">
        <v>2016</v>
      </c>
      <c r="B1924" t="s">
        <v>13</v>
      </c>
      <c r="C1924">
        <v>322562.83199999999</v>
      </c>
      <c r="D1924" t="s">
        <v>25</v>
      </c>
    </row>
    <row r="1925" spans="1:4" x14ac:dyDescent="0.25">
      <c r="A1925">
        <v>2017</v>
      </c>
      <c r="B1925" t="s">
        <v>13</v>
      </c>
      <c r="C1925">
        <v>340554.337</v>
      </c>
      <c r="D1925" t="s">
        <v>25</v>
      </c>
    </row>
    <row r="1926" spans="1:4" x14ac:dyDescent="0.25">
      <c r="A1926">
        <v>2018</v>
      </c>
      <c r="B1926" t="s">
        <v>13</v>
      </c>
      <c r="C1926">
        <v>360229.87</v>
      </c>
      <c r="D1926" t="s">
        <v>25</v>
      </c>
    </row>
    <row r="1927" spans="1:4" x14ac:dyDescent="0.25">
      <c r="A1927">
        <v>2019</v>
      </c>
      <c r="B1927" t="s">
        <v>13</v>
      </c>
      <c r="C1927">
        <v>376603.20699999999</v>
      </c>
      <c r="D1927" t="s">
        <v>25</v>
      </c>
    </row>
    <row r="1928" spans="1:4" x14ac:dyDescent="0.25">
      <c r="A1928">
        <v>2020</v>
      </c>
      <c r="B1928" t="s">
        <v>13</v>
      </c>
      <c r="C1928">
        <v>365051.489</v>
      </c>
      <c r="D1928" t="s">
        <v>25</v>
      </c>
    </row>
    <row r="1929" spans="1:4" x14ac:dyDescent="0.25">
      <c r="A1929">
        <v>2001</v>
      </c>
      <c r="B1929" t="s">
        <v>14</v>
      </c>
      <c r="C1929">
        <v>140695.81899999999</v>
      </c>
      <c r="D1929" t="s">
        <v>25</v>
      </c>
    </row>
    <row r="1930" spans="1:4" x14ac:dyDescent="0.25">
      <c r="A1930">
        <v>2002</v>
      </c>
      <c r="B1930" t="s">
        <v>14</v>
      </c>
      <c r="C1930">
        <v>144892.53899999999</v>
      </c>
      <c r="D1930" t="s">
        <v>25</v>
      </c>
    </row>
    <row r="1931" spans="1:4" x14ac:dyDescent="0.25">
      <c r="A1931">
        <v>2003</v>
      </c>
      <c r="B1931" t="s">
        <v>14</v>
      </c>
      <c r="C1931">
        <v>154369.671</v>
      </c>
      <c r="D1931" t="s">
        <v>25</v>
      </c>
    </row>
    <row r="1932" spans="1:4" x14ac:dyDescent="0.25">
      <c r="A1932">
        <v>2004</v>
      </c>
      <c r="B1932" t="s">
        <v>14</v>
      </c>
      <c r="C1932">
        <v>165416.53</v>
      </c>
      <c r="D1932" t="s">
        <v>25</v>
      </c>
    </row>
    <row r="1933" spans="1:4" x14ac:dyDescent="0.25">
      <c r="A1933">
        <v>2005</v>
      </c>
      <c r="B1933" t="s">
        <v>14</v>
      </c>
      <c r="C1933">
        <v>176747.829</v>
      </c>
      <c r="D1933" t="s">
        <v>25</v>
      </c>
    </row>
    <row r="1934" spans="1:4" x14ac:dyDescent="0.25">
      <c r="A1934">
        <v>2006</v>
      </c>
      <c r="B1934" t="s">
        <v>14</v>
      </c>
      <c r="C1934">
        <v>180933.17</v>
      </c>
      <c r="D1934" t="s">
        <v>25</v>
      </c>
    </row>
    <row r="1935" spans="1:4" x14ac:dyDescent="0.25">
      <c r="A1935">
        <v>2007</v>
      </c>
      <c r="B1935" t="s">
        <v>14</v>
      </c>
      <c r="C1935">
        <v>188527.274</v>
      </c>
      <c r="D1935" t="s">
        <v>25</v>
      </c>
    </row>
    <row r="1936" spans="1:4" x14ac:dyDescent="0.25">
      <c r="A1936">
        <v>2008</v>
      </c>
      <c r="B1936" t="s">
        <v>14</v>
      </c>
      <c r="C1936">
        <v>190205.06899999999</v>
      </c>
      <c r="D1936" t="s">
        <v>25</v>
      </c>
    </row>
    <row r="1937" spans="1:4" x14ac:dyDescent="0.25">
      <c r="A1937">
        <v>2009</v>
      </c>
      <c r="B1937" t="s">
        <v>14</v>
      </c>
      <c r="C1937">
        <v>186323.291</v>
      </c>
      <c r="D1937" t="s">
        <v>25</v>
      </c>
    </row>
    <row r="1938" spans="1:4" x14ac:dyDescent="0.25">
      <c r="A1938">
        <v>2010</v>
      </c>
      <c r="B1938" t="s">
        <v>14</v>
      </c>
      <c r="C1938">
        <v>193513.28700000001</v>
      </c>
      <c r="D1938" t="s">
        <v>25</v>
      </c>
    </row>
    <row r="1939" spans="1:4" x14ac:dyDescent="0.25">
      <c r="A1939">
        <v>2011</v>
      </c>
      <c r="B1939" t="s">
        <v>14</v>
      </c>
      <c r="C1939">
        <v>202332.22</v>
      </c>
      <c r="D1939" t="s">
        <v>25</v>
      </c>
    </row>
    <row r="1940" spans="1:4" x14ac:dyDescent="0.25">
      <c r="A1940">
        <v>2012</v>
      </c>
      <c r="B1940" t="s">
        <v>14</v>
      </c>
      <c r="C1940">
        <v>210304.679</v>
      </c>
      <c r="D1940" t="s">
        <v>25</v>
      </c>
    </row>
    <row r="1941" spans="1:4" x14ac:dyDescent="0.25">
      <c r="A1941">
        <v>2013</v>
      </c>
      <c r="B1941" t="s">
        <v>14</v>
      </c>
      <c r="C1941">
        <v>219793.32699999999</v>
      </c>
      <c r="D1941" t="s">
        <v>25</v>
      </c>
    </row>
    <row r="1942" spans="1:4" x14ac:dyDescent="0.25">
      <c r="A1942">
        <v>2014</v>
      </c>
      <c r="B1942" t="s">
        <v>14</v>
      </c>
      <c r="C1942">
        <v>232315.465</v>
      </c>
      <c r="D1942" t="s">
        <v>25</v>
      </c>
    </row>
    <row r="1943" spans="1:4" x14ac:dyDescent="0.25">
      <c r="A1943">
        <v>2015</v>
      </c>
      <c r="B1943" t="s">
        <v>14</v>
      </c>
      <c r="C1943">
        <v>241312.26300000001</v>
      </c>
      <c r="D1943" t="s">
        <v>25</v>
      </c>
    </row>
    <row r="1944" spans="1:4" x14ac:dyDescent="0.25">
      <c r="A1944">
        <v>2016</v>
      </c>
      <c r="B1944" t="s">
        <v>14</v>
      </c>
      <c r="C1944">
        <v>247968.00899999999</v>
      </c>
      <c r="D1944" t="s">
        <v>25</v>
      </c>
    </row>
    <row r="1945" spans="1:4" x14ac:dyDescent="0.25">
      <c r="A1945">
        <v>2017</v>
      </c>
      <c r="B1945" t="s">
        <v>14</v>
      </c>
      <c r="C1945">
        <v>256332.87100000001</v>
      </c>
      <c r="D1945" t="s">
        <v>25</v>
      </c>
    </row>
    <row r="1946" spans="1:4" x14ac:dyDescent="0.25">
      <c r="A1946">
        <v>2018</v>
      </c>
      <c r="B1946" t="s">
        <v>14</v>
      </c>
      <c r="C1946">
        <v>271255.00400000002</v>
      </c>
      <c r="D1946" t="s">
        <v>25</v>
      </c>
    </row>
    <row r="1947" spans="1:4" x14ac:dyDescent="0.25">
      <c r="A1947">
        <v>2019</v>
      </c>
      <c r="B1947" t="s">
        <v>14</v>
      </c>
      <c r="C1947">
        <v>278263.82500000001</v>
      </c>
      <c r="D1947" t="s">
        <v>25</v>
      </c>
    </row>
    <row r="1948" spans="1:4" x14ac:dyDescent="0.25">
      <c r="A1948">
        <v>2020</v>
      </c>
      <c r="B1948" t="s">
        <v>14</v>
      </c>
      <c r="C1948">
        <v>270282.12800000003</v>
      </c>
      <c r="D1948" t="s">
        <v>25</v>
      </c>
    </row>
    <row r="1949" spans="1:4" x14ac:dyDescent="0.25">
      <c r="A1949">
        <v>2001</v>
      </c>
      <c r="B1949" t="s">
        <v>15</v>
      </c>
      <c r="C1949">
        <v>943455.21499999997</v>
      </c>
      <c r="D1949" t="s">
        <v>25</v>
      </c>
    </row>
    <row r="1950" spans="1:4" x14ac:dyDescent="0.25">
      <c r="A1950">
        <v>2002</v>
      </c>
      <c r="B1950" t="s">
        <v>15</v>
      </c>
      <c r="C1950">
        <v>956748.49899999995</v>
      </c>
      <c r="D1950" t="s">
        <v>25</v>
      </c>
    </row>
    <row r="1951" spans="1:4" x14ac:dyDescent="0.25">
      <c r="A1951">
        <v>2003</v>
      </c>
      <c r="B1951" t="s">
        <v>15</v>
      </c>
      <c r="C1951">
        <v>978374.46299999999</v>
      </c>
      <c r="D1951" t="s">
        <v>25</v>
      </c>
    </row>
    <row r="1952" spans="1:4" x14ac:dyDescent="0.25">
      <c r="A1952">
        <v>2004</v>
      </c>
      <c r="B1952" t="s">
        <v>15</v>
      </c>
      <c r="C1952">
        <v>1030208.245</v>
      </c>
      <c r="D1952" t="s">
        <v>25</v>
      </c>
    </row>
    <row r="1953" spans="1:4" x14ac:dyDescent="0.25">
      <c r="A1953">
        <v>2005</v>
      </c>
      <c r="B1953" t="s">
        <v>15</v>
      </c>
      <c r="C1953">
        <v>1087191.9180000001</v>
      </c>
      <c r="D1953" t="s">
        <v>25</v>
      </c>
    </row>
    <row r="1954" spans="1:4" x14ac:dyDescent="0.25">
      <c r="A1954">
        <v>2006</v>
      </c>
      <c r="B1954" t="s">
        <v>15</v>
      </c>
      <c r="C1954">
        <v>1152952.0149999999</v>
      </c>
      <c r="D1954" t="s">
        <v>25</v>
      </c>
    </row>
    <row r="1955" spans="1:4" x14ac:dyDescent="0.25">
      <c r="A1955">
        <v>2007</v>
      </c>
      <c r="B1955" t="s">
        <v>15</v>
      </c>
      <c r="C1955">
        <v>1200662.0789999999</v>
      </c>
      <c r="D1955" t="s">
        <v>25</v>
      </c>
    </row>
    <row r="1956" spans="1:4" x14ac:dyDescent="0.25">
      <c r="A1956">
        <v>2008</v>
      </c>
      <c r="B1956" t="s">
        <v>15</v>
      </c>
      <c r="C1956">
        <v>1200903.861</v>
      </c>
      <c r="D1956" t="s">
        <v>25</v>
      </c>
    </row>
    <row r="1957" spans="1:4" x14ac:dyDescent="0.25">
      <c r="A1957">
        <v>2009</v>
      </c>
      <c r="B1957" t="s">
        <v>15</v>
      </c>
      <c r="C1957">
        <v>1228112.524</v>
      </c>
      <c r="D1957" t="s">
        <v>25</v>
      </c>
    </row>
    <row r="1958" spans="1:4" x14ac:dyDescent="0.25">
      <c r="A1958">
        <v>2010</v>
      </c>
      <c r="B1958" t="s">
        <v>15</v>
      </c>
      <c r="C1958">
        <v>1288303.129</v>
      </c>
      <c r="D1958" t="s">
        <v>25</v>
      </c>
    </row>
    <row r="1959" spans="1:4" x14ac:dyDescent="0.25">
      <c r="A1959">
        <v>2011</v>
      </c>
      <c r="B1959" t="s">
        <v>15</v>
      </c>
      <c r="C1959">
        <v>1312974.304</v>
      </c>
      <c r="D1959" t="s">
        <v>25</v>
      </c>
    </row>
    <row r="1960" spans="1:4" x14ac:dyDescent="0.25">
      <c r="A1960">
        <v>2012</v>
      </c>
      <c r="B1960" t="s">
        <v>15</v>
      </c>
      <c r="C1960">
        <v>1400779.267</v>
      </c>
      <c r="D1960" t="s">
        <v>25</v>
      </c>
    </row>
    <row r="1961" spans="1:4" x14ac:dyDescent="0.25">
      <c r="A1961">
        <v>2013</v>
      </c>
      <c r="B1961" t="s">
        <v>15</v>
      </c>
      <c r="C1961">
        <v>1445252.2320000001</v>
      </c>
      <c r="D1961" t="s">
        <v>25</v>
      </c>
    </row>
    <row r="1962" spans="1:4" x14ac:dyDescent="0.25">
      <c r="A1962">
        <v>2014</v>
      </c>
      <c r="B1962" t="s">
        <v>15</v>
      </c>
      <c r="C1962">
        <v>1507782.7860000001</v>
      </c>
      <c r="D1962" t="s">
        <v>25</v>
      </c>
    </row>
    <row r="1963" spans="1:4" x14ac:dyDescent="0.25">
      <c r="A1963">
        <v>2015</v>
      </c>
      <c r="B1963" t="s">
        <v>15</v>
      </c>
      <c r="C1963">
        <v>1570332.7450000001</v>
      </c>
      <c r="D1963" t="s">
        <v>25</v>
      </c>
    </row>
    <row r="1964" spans="1:4" x14ac:dyDescent="0.25">
      <c r="A1964">
        <v>2016</v>
      </c>
      <c r="B1964" t="s">
        <v>15</v>
      </c>
      <c r="C1964">
        <v>1638128.9410000001</v>
      </c>
      <c r="D1964" t="s">
        <v>25</v>
      </c>
    </row>
    <row r="1965" spans="1:4" x14ac:dyDescent="0.25">
      <c r="A1965">
        <v>2017</v>
      </c>
      <c r="B1965" t="s">
        <v>15</v>
      </c>
      <c r="C1965">
        <v>1690244.554</v>
      </c>
      <c r="D1965" t="s">
        <v>25</v>
      </c>
    </row>
    <row r="1966" spans="1:4" x14ac:dyDescent="0.25">
      <c r="A1966">
        <v>2018</v>
      </c>
      <c r="B1966" t="s">
        <v>15</v>
      </c>
      <c r="C1966">
        <v>1790858.0789999999</v>
      </c>
      <c r="D1966" t="s">
        <v>25</v>
      </c>
    </row>
    <row r="1967" spans="1:4" x14ac:dyDescent="0.25">
      <c r="A1967">
        <v>2019</v>
      </c>
      <c r="B1967" t="s">
        <v>15</v>
      </c>
      <c r="C1967">
        <v>1872165.5049999999</v>
      </c>
      <c r="D1967" t="s">
        <v>25</v>
      </c>
    </row>
    <row r="1968" spans="1:4" x14ac:dyDescent="0.25">
      <c r="A1968">
        <v>2020</v>
      </c>
      <c r="B1968" t="s">
        <v>15</v>
      </c>
      <c r="C1968">
        <v>1809323.3970000001</v>
      </c>
      <c r="D1968" t="s">
        <v>25</v>
      </c>
    </row>
    <row r="1969" spans="1:4" x14ac:dyDescent="0.25">
      <c r="A1969">
        <v>2001</v>
      </c>
      <c r="B1969" t="s">
        <v>16</v>
      </c>
      <c r="C1969">
        <v>242677.43700000001</v>
      </c>
      <c r="D1969" t="s">
        <v>25</v>
      </c>
    </row>
    <row r="1970" spans="1:4" x14ac:dyDescent="0.25">
      <c r="A1970">
        <v>2002</v>
      </c>
      <c r="B1970" t="s">
        <v>16</v>
      </c>
      <c r="C1970">
        <v>249723.97899999999</v>
      </c>
      <c r="D1970" t="s">
        <v>25</v>
      </c>
    </row>
    <row r="1971" spans="1:4" x14ac:dyDescent="0.25">
      <c r="A1971">
        <v>2003</v>
      </c>
      <c r="B1971" t="s">
        <v>16</v>
      </c>
      <c r="C1971">
        <v>264853.37099999998</v>
      </c>
      <c r="D1971" t="s">
        <v>25</v>
      </c>
    </row>
    <row r="1972" spans="1:4" x14ac:dyDescent="0.25">
      <c r="A1972">
        <v>2004</v>
      </c>
      <c r="B1972" t="s">
        <v>16</v>
      </c>
      <c r="C1972">
        <v>282314.65399999998</v>
      </c>
      <c r="D1972" t="s">
        <v>25</v>
      </c>
    </row>
    <row r="1973" spans="1:4" x14ac:dyDescent="0.25">
      <c r="A1973">
        <v>2005</v>
      </c>
      <c r="B1973" t="s">
        <v>16</v>
      </c>
      <c r="C1973">
        <v>293826.00199999998</v>
      </c>
      <c r="D1973" t="s">
        <v>25</v>
      </c>
    </row>
    <row r="1974" spans="1:4" x14ac:dyDescent="0.25">
      <c r="A1974">
        <v>2006</v>
      </c>
      <c r="B1974" t="s">
        <v>16</v>
      </c>
      <c r="C1974">
        <v>306907.95299999998</v>
      </c>
      <c r="D1974" t="s">
        <v>25</v>
      </c>
    </row>
    <row r="1975" spans="1:4" x14ac:dyDescent="0.25">
      <c r="A1975">
        <v>2007</v>
      </c>
      <c r="B1975" t="s">
        <v>16</v>
      </c>
      <c r="C1975">
        <v>326976.46799999999</v>
      </c>
      <c r="D1975" t="s">
        <v>25</v>
      </c>
    </row>
    <row r="1976" spans="1:4" x14ac:dyDescent="0.25">
      <c r="A1976">
        <v>2008</v>
      </c>
      <c r="B1976" t="s">
        <v>16</v>
      </c>
      <c r="C1976">
        <v>340107.723</v>
      </c>
      <c r="D1976" t="s">
        <v>25</v>
      </c>
    </row>
    <row r="1977" spans="1:4" x14ac:dyDescent="0.25">
      <c r="A1977">
        <v>2009</v>
      </c>
      <c r="B1977" t="s">
        <v>16</v>
      </c>
      <c r="C1977">
        <v>334234.96399999998</v>
      </c>
      <c r="D1977" t="s">
        <v>25</v>
      </c>
    </row>
    <row r="1978" spans="1:4" x14ac:dyDescent="0.25">
      <c r="A1978">
        <v>2010</v>
      </c>
      <c r="B1978" t="s">
        <v>16</v>
      </c>
      <c r="C1978">
        <v>343539.46500000003</v>
      </c>
      <c r="D1978" t="s">
        <v>25</v>
      </c>
    </row>
    <row r="1979" spans="1:4" x14ac:dyDescent="0.25">
      <c r="A1979">
        <v>2011</v>
      </c>
      <c r="B1979" t="s">
        <v>16</v>
      </c>
      <c r="C1979">
        <v>351690.65899999999</v>
      </c>
      <c r="D1979" t="s">
        <v>25</v>
      </c>
    </row>
    <row r="1980" spans="1:4" x14ac:dyDescent="0.25">
      <c r="A1980">
        <v>2012</v>
      </c>
      <c r="B1980" t="s">
        <v>16</v>
      </c>
      <c r="C1980">
        <v>367778.658</v>
      </c>
      <c r="D1980" t="s">
        <v>25</v>
      </c>
    </row>
    <row r="1981" spans="1:4" x14ac:dyDescent="0.25">
      <c r="A1981">
        <v>2013</v>
      </c>
      <c r="B1981" t="s">
        <v>16</v>
      </c>
      <c r="C1981">
        <v>377541.28899999999</v>
      </c>
      <c r="D1981" t="s">
        <v>25</v>
      </c>
    </row>
    <row r="1982" spans="1:4" x14ac:dyDescent="0.25">
      <c r="A1982">
        <v>2014</v>
      </c>
      <c r="B1982" t="s">
        <v>16</v>
      </c>
      <c r="C1982">
        <v>394728.109</v>
      </c>
      <c r="D1982" t="s">
        <v>25</v>
      </c>
    </row>
    <row r="1983" spans="1:4" x14ac:dyDescent="0.25">
      <c r="A1983">
        <v>2015</v>
      </c>
      <c r="B1983" t="s">
        <v>16</v>
      </c>
      <c r="C1983">
        <v>407824.14500000002</v>
      </c>
      <c r="D1983" t="s">
        <v>25</v>
      </c>
    </row>
    <row r="1984" spans="1:4" x14ac:dyDescent="0.25">
      <c r="A1984">
        <v>2016</v>
      </c>
      <c r="B1984" t="s">
        <v>16</v>
      </c>
      <c r="C1984">
        <v>414883.70600000001</v>
      </c>
      <c r="D1984" t="s">
        <v>25</v>
      </c>
    </row>
    <row r="1985" spans="1:4" x14ac:dyDescent="0.25">
      <c r="A1985">
        <v>2017</v>
      </c>
      <c r="B1985" t="s">
        <v>16</v>
      </c>
      <c r="C1985">
        <v>418695.98100000003</v>
      </c>
      <c r="D1985" t="s">
        <v>25</v>
      </c>
    </row>
    <row r="1986" spans="1:4" x14ac:dyDescent="0.25">
      <c r="A1986">
        <v>2018</v>
      </c>
      <c r="B1986" t="s">
        <v>16</v>
      </c>
      <c r="C1986">
        <v>435423.85200000001</v>
      </c>
      <c r="D1986" t="s">
        <v>25</v>
      </c>
    </row>
    <row r="1987" spans="1:4" x14ac:dyDescent="0.25">
      <c r="A1987">
        <v>2019</v>
      </c>
      <c r="B1987" t="s">
        <v>16</v>
      </c>
      <c r="C1987">
        <v>450742.19199999998</v>
      </c>
      <c r="D1987" t="s">
        <v>25</v>
      </c>
    </row>
    <row r="1988" spans="1:4" x14ac:dyDescent="0.25">
      <c r="A1988">
        <v>2020</v>
      </c>
      <c r="B1988" t="s">
        <v>16</v>
      </c>
      <c r="C1988">
        <v>439055.11800000002</v>
      </c>
      <c r="D1988" t="s">
        <v>25</v>
      </c>
    </row>
    <row r="1989" spans="1:4" x14ac:dyDescent="0.25">
      <c r="A1989">
        <v>2001</v>
      </c>
      <c r="B1989" t="s">
        <v>17</v>
      </c>
      <c r="C1989">
        <v>124351.109</v>
      </c>
      <c r="D1989" t="s">
        <v>25</v>
      </c>
    </row>
    <row r="1990" spans="1:4" x14ac:dyDescent="0.25">
      <c r="A1990">
        <v>2002</v>
      </c>
      <c r="B1990" t="s">
        <v>17</v>
      </c>
      <c r="C1990">
        <v>130829.924</v>
      </c>
      <c r="D1990" t="s">
        <v>25</v>
      </c>
    </row>
    <row r="1991" spans="1:4" x14ac:dyDescent="0.25">
      <c r="A1991">
        <v>2003</v>
      </c>
      <c r="B1991" t="s">
        <v>17</v>
      </c>
      <c r="C1991">
        <v>140576.011</v>
      </c>
      <c r="D1991" t="s">
        <v>25</v>
      </c>
    </row>
    <row r="1992" spans="1:4" x14ac:dyDescent="0.25">
      <c r="A1992">
        <v>2004</v>
      </c>
      <c r="B1992" t="s">
        <v>17</v>
      </c>
      <c r="C1992">
        <v>150742.34</v>
      </c>
      <c r="D1992" t="s">
        <v>25</v>
      </c>
    </row>
    <row r="1993" spans="1:4" x14ac:dyDescent="0.25">
      <c r="A1993">
        <v>2005</v>
      </c>
      <c r="B1993" t="s">
        <v>17</v>
      </c>
      <c r="C1993">
        <v>166970.628</v>
      </c>
      <c r="D1993" t="s">
        <v>25</v>
      </c>
    </row>
    <row r="1994" spans="1:4" x14ac:dyDescent="0.25">
      <c r="A1994">
        <v>2006</v>
      </c>
      <c r="B1994" t="s">
        <v>17</v>
      </c>
      <c r="C1994">
        <v>180974.00899999999</v>
      </c>
      <c r="D1994" t="s">
        <v>25</v>
      </c>
    </row>
    <row r="1995" spans="1:4" x14ac:dyDescent="0.25">
      <c r="A1995">
        <v>2007</v>
      </c>
      <c r="B1995" t="s">
        <v>17</v>
      </c>
      <c r="C1995">
        <v>191100.20800000001</v>
      </c>
      <c r="D1995" t="s">
        <v>25</v>
      </c>
    </row>
    <row r="1996" spans="1:4" x14ac:dyDescent="0.25">
      <c r="A1996">
        <v>2008</v>
      </c>
      <c r="B1996" t="s">
        <v>17</v>
      </c>
      <c r="C1996">
        <v>190521.764</v>
      </c>
      <c r="D1996" t="s">
        <v>25</v>
      </c>
    </row>
    <row r="1997" spans="1:4" x14ac:dyDescent="0.25">
      <c r="A1997">
        <v>2009</v>
      </c>
      <c r="B1997" t="s">
        <v>17</v>
      </c>
      <c r="C1997">
        <v>176581.61199999999</v>
      </c>
      <c r="D1997" t="s">
        <v>25</v>
      </c>
    </row>
    <row r="1998" spans="1:4" x14ac:dyDescent="0.25">
      <c r="A1998">
        <v>2010</v>
      </c>
      <c r="B1998" t="s">
        <v>17</v>
      </c>
      <c r="C1998">
        <v>178397.03599999999</v>
      </c>
      <c r="D1998" t="s">
        <v>25</v>
      </c>
    </row>
    <row r="1999" spans="1:4" x14ac:dyDescent="0.25">
      <c r="A1999">
        <v>2011</v>
      </c>
      <c r="B1999" t="s">
        <v>17</v>
      </c>
      <c r="C1999">
        <v>185788.92499999999</v>
      </c>
      <c r="D1999" t="s">
        <v>25</v>
      </c>
    </row>
    <row r="2000" spans="1:4" x14ac:dyDescent="0.25">
      <c r="A2000">
        <v>2012</v>
      </c>
      <c r="B2000" t="s">
        <v>17</v>
      </c>
      <c r="C2000">
        <v>195823.019</v>
      </c>
      <c r="D2000" t="s">
        <v>25</v>
      </c>
    </row>
    <row r="2001" spans="1:4" x14ac:dyDescent="0.25">
      <c r="A2001">
        <v>2013</v>
      </c>
      <c r="B2001" t="s">
        <v>17</v>
      </c>
      <c r="C2001">
        <v>201280.704</v>
      </c>
      <c r="D2001" t="s">
        <v>25</v>
      </c>
    </row>
    <row r="2002" spans="1:4" x14ac:dyDescent="0.25">
      <c r="A2002">
        <v>2014</v>
      </c>
      <c r="B2002" t="s">
        <v>17</v>
      </c>
      <c r="C2002">
        <v>209291.46599999999</v>
      </c>
      <c r="D2002" t="s">
        <v>25</v>
      </c>
    </row>
    <row r="2003" spans="1:4" x14ac:dyDescent="0.25">
      <c r="A2003">
        <v>2015</v>
      </c>
      <c r="B2003" t="s">
        <v>17</v>
      </c>
      <c r="C2003">
        <v>219956.59700000001</v>
      </c>
      <c r="D2003" t="s">
        <v>25</v>
      </c>
    </row>
    <row r="2004" spans="1:4" x14ac:dyDescent="0.25">
      <c r="A2004">
        <v>2016</v>
      </c>
      <c r="B2004" t="s">
        <v>17</v>
      </c>
      <c r="C2004">
        <v>230743.32</v>
      </c>
      <c r="D2004" t="s">
        <v>25</v>
      </c>
    </row>
    <row r="2005" spans="1:4" x14ac:dyDescent="0.25">
      <c r="A2005">
        <v>2017</v>
      </c>
      <c r="B2005" t="s">
        <v>17</v>
      </c>
      <c r="C2005">
        <v>243103.394</v>
      </c>
      <c r="D2005" t="s">
        <v>25</v>
      </c>
    </row>
    <row r="2006" spans="1:4" x14ac:dyDescent="0.25">
      <c r="A2006">
        <v>2018</v>
      </c>
      <c r="B2006" t="s">
        <v>17</v>
      </c>
      <c r="C2006">
        <v>259286.47500000001</v>
      </c>
      <c r="D2006" t="s">
        <v>25</v>
      </c>
    </row>
    <row r="2007" spans="1:4" x14ac:dyDescent="0.25">
      <c r="A2007">
        <v>2019</v>
      </c>
      <c r="B2007" t="s">
        <v>17</v>
      </c>
      <c r="C2007">
        <v>276914.30499999999</v>
      </c>
      <c r="D2007" t="s">
        <v>25</v>
      </c>
    </row>
    <row r="2008" spans="1:4" x14ac:dyDescent="0.25">
      <c r="A2008">
        <v>2020</v>
      </c>
      <c r="B2008" t="s">
        <v>17</v>
      </c>
      <c r="C2008">
        <v>281004.837</v>
      </c>
      <c r="D2008" t="s">
        <v>25</v>
      </c>
    </row>
    <row r="2009" spans="1:4" x14ac:dyDescent="0.25">
      <c r="A2009">
        <v>2001</v>
      </c>
      <c r="B2009" t="s">
        <v>18</v>
      </c>
      <c r="C2009">
        <v>115056.79399999999</v>
      </c>
      <c r="D2009" t="s">
        <v>25</v>
      </c>
    </row>
    <row r="2010" spans="1:4" x14ac:dyDescent="0.25">
      <c r="A2010">
        <v>2002</v>
      </c>
      <c r="B2010" t="s">
        <v>18</v>
      </c>
      <c r="C2010">
        <v>122438.054</v>
      </c>
      <c r="D2010" t="s">
        <v>25</v>
      </c>
    </row>
    <row r="2011" spans="1:4" x14ac:dyDescent="0.25">
      <c r="A2011">
        <v>2003</v>
      </c>
      <c r="B2011" t="s">
        <v>18</v>
      </c>
      <c r="C2011">
        <v>131143.09099999999</v>
      </c>
      <c r="D2011" t="s">
        <v>25</v>
      </c>
    </row>
    <row r="2012" spans="1:4" x14ac:dyDescent="0.25">
      <c r="A2012">
        <v>2004</v>
      </c>
      <c r="B2012" t="s">
        <v>18</v>
      </c>
      <c r="C2012">
        <v>141858.951</v>
      </c>
      <c r="D2012" t="s">
        <v>25</v>
      </c>
    </row>
    <row r="2013" spans="1:4" x14ac:dyDescent="0.25">
      <c r="A2013">
        <v>2005</v>
      </c>
      <c r="B2013" t="s">
        <v>18</v>
      </c>
      <c r="C2013">
        <v>152878.644</v>
      </c>
      <c r="D2013" t="s">
        <v>25</v>
      </c>
    </row>
    <row r="2014" spans="1:4" x14ac:dyDescent="0.25">
      <c r="A2014">
        <v>2006</v>
      </c>
      <c r="B2014" t="s">
        <v>18</v>
      </c>
      <c r="C2014">
        <v>160656.91399999999</v>
      </c>
      <c r="D2014" t="s">
        <v>25</v>
      </c>
    </row>
    <row r="2015" spans="1:4" x14ac:dyDescent="0.25">
      <c r="A2015">
        <v>2007</v>
      </c>
      <c r="B2015" t="s">
        <v>18</v>
      </c>
      <c r="C2015">
        <v>167416.33300000001</v>
      </c>
      <c r="D2015" t="s">
        <v>25</v>
      </c>
    </row>
    <row r="2016" spans="1:4" x14ac:dyDescent="0.25">
      <c r="A2016">
        <v>2008</v>
      </c>
      <c r="B2016" t="s">
        <v>18</v>
      </c>
      <c r="C2016">
        <v>168273.109</v>
      </c>
      <c r="D2016" t="s">
        <v>25</v>
      </c>
    </row>
    <row r="2017" spans="1:4" x14ac:dyDescent="0.25">
      <c r="A2017">
        <v>2009</v>
      </c>
      <c r="B2017" t="s">
        <v>18</v>
      </c>
      <c r="C2017">
        <v>164417.69399999999</v>
      </c>
      <c r="D2017" t="s">
        <v>25</v>
      </c>
    </row>
    <row r="2018" spans="1:4" x14ac:dyDescent="0.25">
      <c r="A2018">
        <v>2010</v>
      </c>
      <c r="B2018" t="s">
        <v>18</v>
      </c>
      <c r="C2018">
        <v>167899.89199999999</v>
      </c>
      <c r="D2018" t="s">
        <v>25</v>
      </c>
    </row>
    <row r="2019" spans="1:4" x14ac:dyDescent="0.25">
      <c r="A2019">
        <v>2011</v>
      </c>
      <c r="B2019" t="s">
        <v>18</v>
      </c>
      <c r="C2019">
        <v>173264.40100000001</v>
      </c>
      <c r="D2019" t="s">
        <v>25</v>
      </c>
    </row>
    <row r="2020" spans="1:4" x14ac:dyDescent="0.25">
      <c r="A2020">
        <v>2012</v>
      </c>
      <c r="B2020" t="s">
        <v>18</v>
      </c>
      <c r="C2020">
        <v>178241.24299999999</v>
      </c>
      <c r="D2020" t="s">
        <v>25</v>
      </c>
    </row>
    <row r="2021" spans="1:4" x14ac:dyDescent="0.25">
      <c r="A2021">
        <v>2013</v>
      </c>
      <c r="B2021" t="s">
        <v>18</v>
      </c>
      <c r="C2021">
        <v>188473.15</v>
      </c>
      <c r="D2021" t="s">
        <v>25</v>
      </c>
    </row>
    <row r="2022" spans="1:4" x14ac:dyDescent="0.25">
      <c r="A2022">
        <v>2014</v>
      </c>
      <c r="B2022" t="s">
        <v>18</v>
      </c>
      <c r="C2022">
        <v>197247.96400000001</v>
      </c>
      <c r="D2022" t="s">
        <v>25</v>
      </c>
    </row>
    <row r="2023" spans="1:4" x14ac:dyDescent="0.25">
      <c r="A2023">
        <v>2015</v>
      </c>
      <c r="B2023" t="s">
        <v>18</v>
      </c>
      <c r="C2023">
        <v>207514.33300000001</v>
      </c>
      <c r="D2023" t="s">
        <v>25</v>
      </c>
    </row>
    <row r="2024" spans="1:4" x14ac:dyDescent="0.25">
      <c r="A2024">
        <v>2016</v>
      </c>
      <c r="B2024" t="s">
        <v>18</v>
      </c>
      <c r="C2024">
        <v>211862.37400000001</v>
      </c>
      <c r="D2024" t="s">
        <v>25</v>
      </c>
    </row>
    <row r="2025" spans="1:4" x14ac:dyDescent="0.25">
      <c r="A2025">
        <v>2017</v>
      </c>
      <c r="B2025" t="s">
        <v>18</v>
      </c>
      <c r="C2025">
        <v>222238.592</v>
      </c>
      <c r="D2025" t="s">
        <v>25</v>
      </c>
    </row>
    <row r="2026" spans="1:4" x14ac:dyDescent="0.25">
      <c r="A2026">
        <v>2018</v>
      </c>
      <c r="B2026" t="s">
        <v>18</v>
      </c>
      <c r="C2026">
        <v>232579.152</v>
      </c>
      <c r="D2026" t="s">
        <v>25</v>
      </c>
    </row>
    <row r="2027" spans="1:4" x14ac:dyDescent="0.25">
      <c r="A2027">
        <v>2019</v>
      </c>
      <c r="B2027" t="s">
        <v>18</v>
      </c>
      <c r="C2027">
        <v>242950.04199999999</v>
      </c>
      <c r="D2027" t="s">
        <v>25</v>
      </c>
    </row>
    <row r="2028" spans="1:4" x14ac:dyDescent="0.25">
      <c r="A2028">
        <v>2020</v>
      </c>
      <c r="B2028" t="s">
        <v>18</v>
      </c>
      <c r="C2028">
        <v>240411.07199999999</v>
      </c>
      <c r="D2028" t="s">
        <v>25</v>
      </c>
    </row>
    <row r="2029" spans="1:4" x14ac:dyDescent="0.25">
      <c r="A2029">
        <v>2001</v>
      </c>
      <c r="B2029" t="s">
        <v>19</v>
      </c>
      <c r="C2029">
        <v>240223.33100000001</v>
      </c>
      <c r="D2029" t="s">
        <v>25</v>
      </c>
    </row>
    <row r="2030" spans="1:4" x14ac:dyDescent="0.25">
      <c r="A2030">
        <v>2002</v>
      </c>
      <c r="B2030" t="s">
        <v>19</v>
      </c>
      <c r="C2030">
        <v>238126.36199999999</v>
      </c>
      <c r="D2030" t="s">
        <v>25</v>
      </c>
    </row>
    <row r="2031" spans="1:4" x14ac:dyDescent="0.25">
      <c r="A2031">
        <v>2003</v>
      </c>
      <c r="B2031" t="s">
        <v>19</v>
      </c>
      <c r="C2031">
        <v>246289.538</v>
      </c>
      <c r="D2031" t="s">
        <v>25</v>
      </c>
    </row>
    <row r="2032" spans="1:4" x14ac:dyDescent="0.25">
      <c r="A2032">
        <v>2004</v>
      </c>
      <c r="B2032" t="s">
        <v>19</v>
      </c>
      <c r="C2032">
        <v>256414.07</v>
      </c>
      <c r="D2032" t="s">
        <v>25</v>
      </c>
    </row>
    <row r="2033" spans="1:4" x14ac:dyDescent="0.25">
      <c r="A2033">
        <v>2005</v>
      </c>
      <c r="B2033" t="s">
        <v>19</v>
      </c>
      <c r="C2033">
        <v>278166.39299999998</v>
      </c>
      <c r="D2033" t="s">
        <v>25</v>
      </c>
    </row>
    <row r="2034" spans="1:4" x14ac:dyDescent="0.25">
      <c r="A2034">
        <v>2006</v>
      </c>
      <c r="B2034" t="s">
        <v>19</v>
      </c>
      <c r="C2034">
        <v>296377.34100000001</v>
      </c>
      <c r="D2034" t="s">
        <v>25</v>
      </c>
    </row>
    <row r="2035" spans="1:4" x14ac:dyDescent="0.25">
      <c r="A2035">
        <v>2007</v>
      </c>
      <c r="B2035" t="s">
        <v>19</v>
      </c>
      <c r="C2035">
        <v>307604.98</v>
      </c>
      <c r="D2035" t="s">
        <v>25</v>
      </c>
    </row>
    <row r="2036" spans="1:4" x14ac:dyDescent="0.25">
      <c r="A2036">
        <v>2008</v>
      </c>
      <c r="B2036" t="s">
        <v>19</v>
      </c>
      <c r="C2036">
        <v>324695.02899999998</v>
      </c>
      <c r="D2036" t="s">
        <v>25</v>
      </c>
    </row>
    <row r="2037" spans="1:4" x14ac:dyDescent="0.25">
      <c r="A2037">
        <v>2009</v>
      </c>
      <c r="B2037" t="s">
        <v>19</v>
      </c>
      <c r="C2037">
        <v>309329.272</v>
      </c>
      <c r="D2037" t="s">
        <v>25</v>
      </c>
    </row>
    <row r="2038" spans="1:4" x14ac:dyDescent="0.25">
      <c r="A2038">
        <v>2010</v>
      </c>
      <c r="B2038" t="s">
        <v>19</v>
      </c>
      <c r="C2038">
        <v>316779.48100000003</v>
      </c>
      <c r="D2038" t="s">
        <v>25</v>
      </c>
    </row>
    <row r="2039" spans="1:4" x14ac:dyDescent="0.25">
      <c r="A2039">
        <v>2011</v>
      </c>
      <c r="B2039" t="s">
        <v>19</v>
      </c>
      <c r="C2039">
        <v>329715.79200000002</v>
      </c>
      <c r="D2039" t="s">
        <v>25</v>
      </c>
    </row>
    <row r="2040" spans="1:4" x14ac:dyDescent="0.25">
      <c r="A2040">
        <v>2012</v>
      </c>
      <c r="B2040" t="s">
        <v>19</v>
      </c>
      <c r="C2040">
        <v>363995.87099999998</v>
      </c>
      <c r="D2040" t="s">
        <v>25</v>
      </c>
    </row>
    <row r="2041" spans="1:4" x14ac:dyDescent="0.25">
      <c r="A2041">
        <v>2013</v>
      </c>
      <c r="B2041" t="s">
        <v>19</v>
      </c>
      <c r="C2041">
        <v>382609.21399999998</v>
      </c>
      <c r="D2041" t="s">
        <v>25</v>
      </c>
    </row>
    <row r="2042" spans="1:4" x14ac:dyDescent="0.25">
      <c r="A2042">
        <v>2014</v>
      </c>
      <c r="B2042" t="s">
        <v>19</v>
      </c>
      <c r="C2042">
        <v>412207.01199999999</v>
      </c>
      <c r="D2042" t="s">
        <v>25</v>
      </c>
    </row>
    <row r="2043" spans="1:4" x14ac:dyDescent="0.25">
      <c r="A2043">
        <v>2015</v>
      </c>
      <c r="B2043" t="s">
        <v>19</v>
      </c>
      <c r="C2043">
        <v>443406.28100000002</v>
      </c>
      <c r="D2043" t="s">
        <v>25</v>
      </c>
    </row>
    <row r="2044" spans="1:4" x14ac:dyDescent="0.25">
      <c r="A2044">
        <v>2016</v>
      </c>
      <c r="B2044" t="s">
        <v>19</v>
      </c>
      <c r="C2044">
        <v>472395.54499999998</v>
      </c>
      <c r="D2044" t="s">
        <v>25</v>
      </c>
    </row>
    <row r="2045" spans="1:4" x14ac:dyDescent="0.25">
      <c r="A2045">
        <v>2017</v>
      </c>
      <c r="B2045" t="s">
        <v>19</v>
      </c>
      <c r="C2045">
        <v>519358.95</v>
      </c>
      <c r="D2045" t="s">
        <v>25</v>
      </c>
    </row>
    <row r="2046" spans="1:4" x14ac:dyDescent="0.25">
      <c r="A2046">
        <v>2018</v>
      </c>
      <c r="B2046" t="s">
        <v>19</v>
      </c>
      <c r="C2046">
        <v>562046.31099999999</v>
      </c>
      <c r="D2046" t="s">
        <v>25</v>
      </c>
    </row>
    <row r="2047" spans="1:4" x14ac:dyDescent="0.25">
      <c r="A2047">
        <v>2019</v>
      </c>
      <c r="B2047" t="s">
        <v>19</v>
      </c>
      <c r="C2047">
        <v>595294.62</v>
      </c>
      <c r="D2047" t="s">
        <v>25</v>
      </c>
    </row>
    <row r="2048" spans="1:4" x14ac:dyDescent="0.25">
      <c r="A2048">
        <v>2020</v>
      </c>
      <c r="B2048" t="s">
        <v>19</v>
      </c>
      <c r="C2048">
        <v>588335.54299999995</v>
      </c>
      <c r="D2048" t="s">
        <v>25</v>
      </c>
    </row>
    <row r="2049" spans="1:4" x14ac:dyDescent="0.25">
      <c r="A2049">
        <v>2001</v>
      </c>
      <c r="B2049" t="s">
        <v>20</v>
      </c>
      <c r="C2049">
        <v>159243.61199999999</v>
      </c>
      <c r="D2049" t="s">
        <v>25</v>
      </c>
    </row>
    <row r="2050" spans="1:4" x14ac:dyDescent="0.25">
      <c r="A2050">
        <v>2002</v>
      </c>
      <c r="B2050" t="s">
        <v>20</v>
      </c>
      <c r="C2050">
        <v>162437.21100000001</v>
      </c>
      <c r="D2050" t="s">
        <v>25</v>
      </c>
    </row>
    <row r="2051" spans="1:4" x14ac:dyDescent="0.25">
      <c r="A2051">
        <v>2003</v>
      </c>
      <c r="B2051" t="s">
        <v>20</v>
      </c>
      <c r="C2051">
        <v>167612.44699999999</v>
      </c>
      <c r="D2051" t="s">
        <v>25</v>
      </c>
    </row>
    <row r="2052" spans="1:4" x14ac:dyDescent="0.25">
      <c r="A2052">
        <v>2004</v>
      </c>
      <c r="B2052" t="s">
        <v>20</v>
      </c>
      <c r="C2052">
        <v>175236.78</v>
      </c>
      <c r="D2052" t="s">
        <v>25</v>
      </c>
    </row>
    <row r="2053" spans="1:4" x14ac:dyDescent="0.25">
      <c r="A2053">
        <v>2005</v>
      </c>
      <c r="B2053" t="s">
        <v>20</v>
      </c>
      <c r="C2053">
        <v>192044.47399999999</v>
      </c>
      <c r="D2053" t="s">
        <v>25</v>
      </c>
    </row>
    <row r="2054" spans="1:4" x14ac:dyDescent="0.25">
      <c r="A2054">
        <v>2006</v>
      </c>
      <c r="B2054" t="s">
        <v>20</v>
      </c>
      <c r="C2054">
        <v>206996.83300000001</v>
      </c>
      <c r="D2054" t="s">
        <v>25</v>
      </c>
    </row>
    <row r="2055" spans="1:4" x14ac:dyDescent="0.25">
      <c r="A2055">
        <v>2007</v>
      </c>
      <c r="B2055" t="s">
        <v>20</v>
      </c>
      <c r="C2055">
        <v>227215.084</v>
      </c>
      <c r="D2055" t="s">
        <v>25</v>
      </c>
    </row>
    <row r="2056" spans="1:4" x14ac:dyDescent="0.25">
      <c r="A2056">
        <v>2008</v>
      </c>
      <c r="B2056" t="s">
        <v>20</v>
      </c>
      <c r="C2056">
        <v>235857.435</v>
      </c>
      <c r="D2056" t="s">
        <v>25</v>
      </c>
    </row>
    <row r="2057" spans="1:4" x14ac:dyDescent="0.25">
      <c r="A2057">
        <v>2009</v>
      </c>
      <c r="B2057" t="s">
        <v>20</v>
      </c>
      <c r="C2057">
        <v>231980.182</v>
      </c>
      <c r="D2057" t="s">
        <v>25</v>
      </c>
    </row>
    <row r="2058" spans="1:4" x14ac:dyDescent="0.25">
      <c r="A2058">
        <v>2010</v>
      </c>
      <c r="B2058" t="s">
        <v>20</v>
      </c>
      <c r="C2058">
        <v>240147.40900000001</v>
      </c>
      <c r="D2058" t="s">
        <v>25</v>
      </c>
    </row>
    <row r="2059" spans="1:4" x14ac:dyDescent="0.25">
      <c r="A2059">
        <v>2011</v>
      </c>
      <c r="B2059" t="s">
        <v>20</v>
      </c>
      <c r="C2059">
        <v>251468.13200000001</v>
      </c>
      <c r="D2059" t="s">
        <v>25</v>
      </c>
    </row>
    <row r="2060" spans="1:4" x14ac:dyDescent="0.25">
      <c r="A2060">
        <v>2012</v>
      </c>
      <c r="B2060" t="s">
        <v>20</v>
      </c>
      <c r="C2060">
        <v>269458.587</v>
      </c>
      <c r="D2060" t="s">
        <v>25</v>
      </c>
    </row>
    <row r="2061" spans="1:4" x14ac:dyDescent="0.25">
      <c r="A2061">
        <v>2013</v>
      </c>
      <c r="B2061" t="s">
        <v>20</v>
      </c>
      <c r="C2061">
        <v>285068.19400000002</v>
      </c>
      <c r="D2061" t="s">
        <v>25</v>
      </c>
    </row>
    <row r="2062" spans="1:4" x14ac:dyDescent="0.25">
      <c r="A2062">
        <v>2014</v>
      </c>
      <c r="B2062" t="s">
        <v>20</v>
      </c>
      <c r="C2062">
        <v>302314.75599999999</v>
      </c>
      <c r="D2062" t="s">
        <v>25</v>
      </c>
    </row>
    <row r="2063" spans="1:4" x14ac:dyDescent="0.25">
      <c r="A2063">
        <v>2015</v>
      </c>
      <c r="B2063" t="s">
        <v>20</v>
      </c>
      <c r="C2063">
        <v>320665.74800000002</v>
      </c>
      <c r="D2063" t="s">
        <v>25</v>
      </c>
    </row>
    <row r="2064" spans="1:4" x14ac:dyDescent="0.25">
      <c r="A2064">
        <v>2016</v>
      </c>
      <c r="B2064" t="s">
        <v>20</v>
      </c>
      <c r="C2064">
        <v>336256.81599999999</v>
      </c>
      <c r="D2064" t="s">
        <v>25</v>
      </c>
    </row>
    <row r="2065" spans="1:4" x14ac:dyDescent="0.25">
      <c r="A2065">
        <v>2017</v>
      </c>
      <c r="B2065" t="s">
        <v>20</v>
      </c>
      <c r="C2065">
        <v>360610.815</v>
      </c>
      <c r="D2065" t="s">
        <v>25</v>
      </c>
    </row>
    <row r="2066" spans="1:4" x14ac:dyDescent="0.25">
      <c r="A2066">
        <v>2018</v>
      </c>
      <c r="B2066" t="s">
        <v>20</v>
      </c>
      <c r="C2066">
        <v>393634.70199999999</v>
      </c>
      <c r="D2066" t="s">
        <v>25</v>
      </c>
    </row>
    <row r="2067" spans="1:4" x14ac:dyDescent="0.25">
      <c r="A2067">
        <v>2019</v>
      </c>
      <c r="B2067" t="s">
        <v>20</v>
      </c>
      <c r="C2067">
        <v>419475.451</v>
      </c>
      <c r="D2067" t="s">
        <v>25</v>
      </c>
    </row>
    <row r="2068" spans="1:4" x14ac:dyDescent="0.25">
      <c r="A2068">
        <v>2020</v>
      </c>
      <c r="B2068" t="s">
        <v>20</v>
      </c>
      <c r="C2068">
        <v>426939.96299999999</v>
      </c>
      <c r="D2068" t="s">
        <v>25</v>
      </c>
    </row>
    <row r="2069" spans="1:4" x14ac:dyDescent="0.25">
      <c r="A2069">
        <v>2001</v>
      </c>
      <c r="B2069" t="s">
        <v>21</v>
      </c>
      <c r="C2069">
        <v>102596.12699999999</v>
      </c>
      <c r="D2069" t="s">
        <v>25</v>
      </c>
    </row>
    <row r="2070" spans="1:4" x14ac:dyDescent="0.25">
      <c r="A2070">
        <v>2002</v>
      </c>
      <c r="B2070" t="s">
        <v>21</v>
      </c>
      <c r="C2070">
        <v>105867.63499999999</v>
      </c>
      <c r="D2070" t="s">
        <v>25</v>
      </c>
    </row>
    <row r="2071" spans="1:4" x14ac:dyDescent="0.25">
      <c r="A2071">
        <v>2003</v>
      </c>
      <c r="B2071" t="s">
        <v>21</v>
      </c>
      <c r="C2071">
        <v>111060.939</v>
      </c>
      <c r="D2071" t="s">
        <v>25</v>
      </c>
    </row>
    <row r="2072" spans="1:4" x14ac:dyDescent="0.25">
      <c r="A2072">
        <v>2004</v>
      </c>
      <c r="B2072" t="s">
        <v>21</v>
      </c>
      <c r="C2072">
        <v>116501.16</v>
      </c>
      <c r="D2072" t="s">
        <v>25</v>
      </c>
    </row>
    <row r="2073" spans="1:4" x14ac:dyDescent="0.25">
      <c r="A2073">
        <v>2005</v>
      </c>
      <c r="B2073" t="s">
        <v>21</v>
      </c>
      <c r="C2073">
        <v>122524.352</v>
      </c>
      <c r="D2073" t="s">
        <v>25</v>
      </c>
    </row>
    <row r="2074" spans="1:4" x14ac:dyDescent="0.25">
      <c r="A2074">
        <v>2006</v>
      </c>
      <c r="B2074" t="s">
        <v>21</v>
      </c>
      <c r="C2074">
        <v>126569.159</v>
      </c>
      <c r="D2074" t="s">
        <v>25</v>
      </c>
    </row>
    <row r="2075" spans="1:4" x14ac:dyDescent="0.25">
      <c r="A2075">
        <v>2007</v>
      </c>
      <c r="B2075" t="s">
        <v>21</v>
      </c>
      <c r="C2075">
        <v>131097.4</v>
      </c>
      <c r="D2075" t="s">
        <v>25</v>
      </c>
    </row>
    <row r="2076" spans="1:4" x14ac:dyDescent="0.25">
      <c r="A2076">
        <v>2008</v>
      </c>
      <c r="B2076" t="s">
        <v>21</v>
      </c>
      <c r="C2076">
        <v>136423.61499999999</v>
      </c>
      <c r="D2076" t="s">
        <v>25</v>
      </c>
    </row>
    <row r="2077" spans="1:4" x14ac:dyDescent="0.25">
      <c r="A2077">
        <v>2009</v>
      </c>
      <c r="B2077" t="s">
        <v>21</v>
      </c>
      <c r="C2077">
        <v>135802.17300000001</v>
      </c>
      <c r="D2077" t="s">
        <v>25</v>
      </c>
    </row>
    <row r="2078" spans="1:4" x14ac:dyDescent="0.25">
      <c r="A2078">
        <v>2010</v>
      </c>
      <c r="B2078" t="s">
        <v>21</v>
      </c>
      <c r="C2078">
        <v>139383.24400000001</v>
      </c>
      <c r="D2078" t="s">
        <v>25</v>
      </c>
    </row>
    <row r="2079" spans="1:4" x14ac:dyDescent="0.25">
      <c r="A2079">
        <v>2011</v>
      </c>
      <c r="B2079" t="s">
        <v>21</v>
      </c>
      <c r="C2079">
        <v>142235.693</v>
      </c>
      <c r="D2079" t="s">
        <v>25</v>
      </c>
    </row>
    <row r="2080" spans="1:4" x14ac:dyDescent="0.25">
      <c r="A2080">
        <v>2012</v>
      </c>
      <c r="B2080" t="s">
        <v>21</v>
      </c>
      <c r="C2080">
        <v>147315.27100000001</v>
      </c>
      <c r="D2080" t="s">
        <v>25</v>
      </c>
    </row>
    <row r="2081" spans="1:4" x14ac:dyDescent="0.25">
      <c r="A2081">
        <v>2013</v>
      </c>
      <c r="B2081" t="s">
        <v>21</v>
      </c>
      <c r="C2081">
        <v>150924.34599999999</v>
      </c>
      <c r="D2081" t="s">
        <v>25</v>
      </c>
    </row>
    <row r="2082" spans="1:4" x14ac:dyDescent="0.25">
      <c r="A2082">
        <v>2014</v>
      </c>
      <c r="B2082" t="s">
        <v>21</v>
      </c>
      <c r="C2082">
        <v>156102.29699999999</v>
      </c>
      <c r="D2082" t="s">
        <v>25</v>
      </c>
    </row>
    <row r="2083" spans="1:4" x14ac:dyDescent="0.25">
      <c r="A2083">
        <v>2015</v>
      </c>
      <c r="B2083" t="s">
        <v>21</v>
      </c>
      <c r="C2083">
        <v>159904.74</v>
      </c>
      <c r="D2083" t="s">
        <v>25</v>
      </c>
    </row>
    <row r="2084" spans="1:4" x14ac:dyDescent="0.25">
      <c r="A2084">
        <v>2016</v>
      </c>
      <c r="B2084" t="s">
        <v>21</v>
      </c>
      <c r="C2084">
        <v>160781.04199999999</v>
      </c>
      <c r="D2084" t="s">
        <v>25</v>
      </c>
    </row>
    <row r="2085" spans="1:4" x14ac:dyDescent="0.25">
      <c r="A2085">
        <v>2017</v>
      </c>
      <c r="B2085" t="s">
        <v>21</v>
      </c>
      <c r="C2085">
        <v>163129.43700000001</v>
      </c>
      <c r="D2085" t="s">
        <v>25</v>
      </c>
    </row>
    <row r="2086" spans="1:4" x14ac:dyDescent="0.25">
      <c r="A2086">
        <v>2018</v>
      </c>
      <c r="B2086" t="s">
        <v>21</v>
      </c>
      <c r="C2086">
        <v>170039.45</v>
      </c>
      <c r="D2086" t="s">
        <v>25</v>
      </c>
    </row>
    <row r="2087" spans="1:4" x14ac:dyDescent="0.25">
      <c r="A2087">
        <v>2019</v>
      </c>
      <c r="B2087" t="s">
        <v>21</v>
      </c>
      <c r="C2087">
        <v>175382.47</v>
      </c>
      <c r="D2087" t="s">
        <v>25</v>
      </c>
    </row>
    <row r="2088" spans="1:4" x14ac:dyDescent="0.25">
      <c r="A2088">
        <v>2020</v>
      </c>
      <c r="B2088" t="s">
        <v>21</v>
      </c>
      <c r="C2088">
        <v>171493.44399999999</v>
      </c>
      <c r="D2088" t="s">
        <v>25</v>
      </c>
    </row>
    <row r="2089" spans="1:4" x14ac:dyDescent="0.25">
      <c r="A2089">
        <v>2001</v>
      </c>
      <c r="B2089" t="s">
        <v>22</v>
      </c>
      <c r="C2089">
        <v>80171.426000000007</v>
      </c>
      <c r="D2089" t="s">
        <v>25</v>
      </c>
    </row>
    <row r="2090" spans="1:4" x14ac:dyDescent="0.25">
      <c r="A2090">
        <v>2002</v>
      </c>
      <c r="B2090" t="s">
        <v>22</v>
      </c>
      <c r="C2090">
        <v>85318.547000000006</v>
      </c>
      <c r="D2090" t="s">
        <v>25</v>
      </c>
    </row>
    <row r="2091" spans="1:4" x14ac:dyDescent="0.25">
      <c r="A2091">
        <v>2003</v>
      </c>
      <c r="B2091" t="s">
        <v>22</v>
      </c>
      <c r="C2091">
        <v>91144.945000000007</v>
      </c>
      <c r="D2091" t="s">
        <v>25</v>
      </c>
    </row>
    <row r="2092" spans="1:4" x14ac:dyDescent="0.25">
      <c r="A2092">
        <v>2004</v>
      </c>
      <c r="B2092" t="s">
        <v>22</v>
      </c>
      <c r="C2092">
        <v>99483.963000000003</v>
      </c>
      <c r="D2092" t="s">
        <v>25</v>
      </c>
    </row>
    <row r="2093" spans="1:4" x14ac:dyDescent="0.25">
      <c r="A2093">
        <v>2005</v>
      </c>
      <c r="B2093" t="s">
        <v>22</v>
      </c>
      <c r="C2093">
        <v>107620.219</v>
      </c>
      <c r="D2093" t="s">
        <v>25</v>
      </c>
    </row>
    <row r="2094" spans="1:4" x14ac:dyDescent="0.25">
      <c r="A2094">
        <v>2006</v>
      </c>
      <c r="B2094" t="s">
        <v>22</v>
      </c>
      <c r="C2094">
        <v>113539.03200000001</v>
      </c>
      <c r="D2094" t="s">
        <v>25</v>
      </c>
    </row>
    <row r="2095" spans="1:4" x14ac:dyDescent="0.25">
      <c r="A2095">
        <v>2007</v>
      </c>
      <c r="B2095" t="s">
        <v>22</v>
      </c>
      <c r="C2095">
        <v>117748.606</v>
      </c>
      <c r="D2095" t="s">
        <v>25</v>
      </c>
    </row>
    <row r="2096" spans="1:4" x14ac:dyDescent="0.25">
      <c r="A2096">
        <v>2008</v>
      </c>
      <c r="B2096" t="s">
        <v>22</v>
      </c>
      <c r="C2096">
        <v>115724.10400000001</v>
      </c>
      <c r="D2096" t="s">
        <v>25</v>
      </c>
    </row>
    <row r="2097" spans="1:4" x14ac:dyDescent="0.25">
      <c r="A2097">
        <v>2009</v>
      </c>
      <c r="B2097" t="s">
        <v>22</v>
      </c>
      <c r="C2097">
        <v>113934.961</v>
      </c>
      <c r="D2097" t="s">
        <v>25</v>
      </c>
    </row>
    <row r="2098" spans="1:4" x14ac:dyDescent="0.25">
      <c r="A2098">
        <v>2010</v>
      </c>
      <c r="B2098" t="s">
        <v>22</v>
      </c>
      <c r="C2098">
        <v>115728.996</v>
      </c>
      <c r="D2098" t="s">
        <v>25</v>
      </c>
    </row>
    <row r="2099" spans="1:4" x14ac:dyDescent="0.25">
      <c r="A2099">
        <v>2011</v>
      </c>
      <c r="B2099" t="s">
        <v>22</v>
      </c>
      <c r="C2099">
        <v>117019.432</v>
      </c>
      <c r="D2099" t="s">
        <v>25</v>
      </c>
    </row>
    <row r="2100" spans="1:4" x14ac:dyDescent="0.25">
      <c r="A2100">
        <v>2012</v>
      </c>
      <c r="B2100" t="s">
        <v>22</v>
      </c>
      <c r="C2100">
        <v>121305.114</v>
      </c>
      <c r="D2100" t="s">
        <v>25</v>
      </c>
    </row>
    <row r="2101" spans="1:4" x14ac:dyDescent="0.25">
      <c r="A2101">
        <v>2013</v>
      </c>
      <c r="B2101" t="s">
        <v>22</v>
      </c>
      <c r="C2101">
        <v>126082.901</v>
      </c>
      <c r="D2101" t="s">
        <v>25</v>
      </c>
    </row>
    <row r="2102" spans="1:4" x14ac:dyDescent="0.25">
      <c r="A2102">
        <v>2014</v>
      </c>
      <c r="B2102" t="s">
        <v>22</v>
      </c>
      <c r="C2102">
        <v>131043.519</v>
      </c>
      <c r="D2102" t="s">
        <v>25</v>
      </c>
    </row>
    <row r="2103" spans="1:4" x14ac:dyDescent="0.25">
      <c r="A2103">
        <v>2015</v>
      </c>
      <c r="B2103" t="s">
        <v>22</v>
      </c>
      <c r="C2103">
        <v>139192.47200000001</v>
      </c>
      <c r="D2103" t="s">
        <v>25</v>
      </c>
    </row>
    <row r="2104" spans="1:4" x14ac:dyDescent="0.25">
      <c r="A2104">
        <v>2016</v>
      </c>
      <c r="B2104" t="s">
        <v>22</v>
      </c>
      <c r="C2104">
        <v>145593.76800000001</v>
      </c>
      <c r="D2104" t="s">
        <v>25</v>
      </c>
    </row>
    <row r="2105" spans="1:4" x14ac:dyDescent="0.25">
      <c r="A2105">
        <v>2017</v>
      </c>
      <c r="B2105" t="s">
        <v>22</v>
      </c>
      <c r="C2105">
        <v>150980.261</v>
      </c>
      <c r="D2105" t="s">
        <v>25</v>
      </c>
    </row>
    <row r="2106" spans="1:4" x14ac:dyDescent="0.25">
      <c r="A2106">
        <v>2018</v>
      </c>
      <c r="B2106" t="s">
        <v>22</v>
      </c>
      <c r="C2106">
        <v>159127.777</v>
      </c>
      <c r="D2106" t="s">
        <v>25</v>
      </c>
    </row>
    <row r="2107" spans="1:4" x14ac:dyDescent="0.25">
      <c r="A2107">
        <v>2019</v>
      </c>
      <c r="B2107" t="s">
        <v>22</v>
      </c>
      <c r="C2107">
        <v>168393.55799999999</v>
      </c>
      <c r="D2107" t="s">
        <v>25</v>
      </c>
    </row>
    <row r="2108" spans="1:4" x14ac:dyDescent="0.25">
      <c r="A2108">
        <v>2020</v>
      </c>
      <c r="B2108" t="s">
        <v>22</v>
      </c>
      <c r="C2108">
        <v>169269.54</v>
      </c>
      <c r="D2108" t="s">
        <v>25</v>
      </c>
    </row>
    <row r="2109" spans="1:4" x14ac:dyDescent="0.25">
      <c r="A2109">
        <v>2001</v>
      </c>
      <c r="B2109" t="s">
        <v>23</v>
      </c>
      <c r="C2109">
        <v>262794.28700000001</v>
      </c>
      <c r="D2109" t="s">
        <v>25</v>
      </c>
    </row>
    <row r="2110" spans="1:4" x14ac:dyDescent="0.25">
      <c r="A2110">
        <v>2002</v>
      </c>
      <c r="B2110" t="s">
        <v>23</v>
      </c>
      <c r="C2110">
        <v>279284.49900000001</v>
      </c>
      <c r="D2110" t="s">
        <v>25</v>
      </c>
    </row>
    <row r="2111" spans="1:4" x14ac:dyDescent="0.25">
      <c r="A2111">
        <v>2003</v>
      </c>
      <c r="B2111" t="s">
        <v>23</v>
      </c>
      <c r="C2111">
        <v>296612.614</v>
      </c>
      <c r="D2111" t="s">
        <v>25</v>
      </c>
    </row>
    <row r="2112" spans="1:4" x14ac:dyDescent="0.25">
      <c r="A2112">
        <v>2004</v>
      </c>
      <c r="B2112" t="s">
        <v>23</v>
      </c>
      <c r="C2112">
        <v>322239.14500000002</v>
      </c>
      <c r="D2112" t="s">
        <v>25</v>
      </c>
    </row>
    <row r="2113" spans="1:4" x14ac:dyDescent="0.25">
      <c r="A2113">
        <v>2005</v>
      </c>
      <c r="B2113" t="s">
        <v>23</v>
      </c>
      <c r="C2113">
        <v>346494.92599999998</v>
      </c>
      <c r="D2113" t="s">
        <v>25</v>
      </c>
    </row>
    <row r="2114" spans="1:4" x14ac:dyDescent="0.25">
      <c r="A2114">
        <v>2006</v>
      </c>
      <c r="B2114" t="s">
        <v>23</v>
      </c>
      <c r="C2114">
        <v>362080.02799999999</v>
      </c>
      <c r="D2114" t="s">
        <v>25</v>
      </c>
    </row>
    <row r="2115" spans="1:4" x14ac:dyDescent="0.25">
      <c r="A2115">
        <v>2007</v>
      </c>
      <c r="B2115" t="s">
        <v>23</v>
      </c>
      <c r="C2115">
        <v>378592.255</v>
      </c>
      <c r="D2115" t="s">
        <v>25</v>
      </c>
    </row>
    <row r="2116" spans="1:4" x14ac:dyDescent="0.25">
      <c r="A2116">
        <v>2008</v>
      </c>
      <c r="B2116" t="s">
        <v>23</v>
      </c>
      <c r="C2116">
        <v>397776.821</v>
      </c>
      <c r="D2116" t="s">
        <v>25</v>
      </c>
    </row>
    <row r="2117" spans="1:4" x14ac:dyDescent="0.25">
      <c r="A2117">
        <v>2009</v>
      </c>
      <c r="B2117" t="s">
        <v>23</v>
      </c>
      <c r="C2117">
        <v>403211.91100000002</v>
      </c>
      <c r="D2117" t="s">
        <v>25</v>
      </c>
    </row>
    <row r="2118" spans="1:4" x14ac:dyDescent="0.25">
      <c r="A2118">
        <v>2010</v>
      </c>
      <c r="B2118" t="s">
        <v>23</v>
      </c>
      <c r="C2118">
        <v>425450.39399999997</v>
      </c>
      <c r="D2118" t="s">
        <v>25</v>
      </c>
    </row>
    <row r="2119" spans="1:4" x14ac:dyDescent="0.25">
      <c r="A2119">
        <v>2011</v>
      </c>
      <c r="B2119" t="s">
        <v>23</v>
      </c>
      <c r="C2119">
        <v>438793.74300000002</v>
      </c>
      <c r="D2119" t="s">
        <v>25</v>
      </c>
    </row>
    <row r="2120" spans="1:4" x14ac:dyDescent="0.25">
      <c r="A2120">
        <v>2012</v>
      </c>
      <c r="B2120" t="s">
        <v>23</v>
      </c>
      <c r="C2120">
        <v>448273.18400000001</v>
      </c>
      <c r="D2120" t="s">
        <v>25</v>
      </c>
    </row>
    <row r="2121" spans="1:4" x14ac:dyDescent="0.25">
      <c r="A2121">
        <v>2013</v>
      </c>
      <c r="B2121" t="s">
        <v>23</v>
      </c>
      <c r="C2121">
        <v>455796.80499999999</v>
      </c>
      <c r="D2121" t="s">
        <v>25</v>
      </c>
    </row>
    <row r="2122" spans="1:4" x14ac:dyDescent="0.25">
      <c r="A2122">
        <v>2014</v>
      </c>
      <c r="B2122" t="s">
        <v>23</v>
      </c>
      <c r="C2122">
        <v>469122.70699999999</v>
      </c>
      <c r="D2122" t="s">
        <v>25</v>
      </c>
    </row>
    <row r="2123" spans="1:4" x14ac:dyDescent="0.25">
      <c r="A2123">
        <v>2015</v>
      </c>
      <c r="B2123" t="s">
        <v>23</v>
      </c>
      <c r="C2123">
        <v>488987.413</v>
      </c>
      <c r="D2123" t="s">
        <v>25</v>
      </c>
    </row>
    <row r="2124" spans="1:4" x14ac:dyDescent="0.25">
      <c r="A2124">
        <v>2016</v>
      </c>
      <c r="B2124" t="s">
        <v>23</v>
      </c>
      <c r="C2124">
        <v>508569.36</v>
      </c>
      <c r="D2124" t="s">
        <v>25</v>
      </c>
    </row>
    <row r="2125" spans="1:4" x14ac:dyDescent="0.25">
      <c r="A2125">
        <v>2017</v>
      </c>
      <c r="B2125" t="s">
        <v>23</v>
      </c>
      <c r="C2125">
        <v>525176.09299999999</v>
      </c>
      <c r="D2125" t="s">
        <v>25</v>
      </c>
    </row>
    <row r="2126" spans="1:4" x14ac:dyDescent="0.25">
      <c r="A2126">
        <v>2018</v>
      </c>
      <c r="B2126" t="s">
        <v>23</v>
      </c>
      <c r="C2126">
        <v>547123.10900000005</v>
      </c>
      <c r="D2126" t="s">
        <v>25</v>
      </c>
    </row>
    <row r="2127" spans="1:4" x14ac:dyDescent="0.25">
      <c r="A2127">
        <v>2019</v>
      </c>
      <c r="B2127" t="s">
        <v>23</v>
      </c>
      <c r="C2127">
        <v>566892.03799999994</v>
      </c>
      <c r="D2127" t="s">
        <v>25</v>
      </c>
    </row>
    <row r="2128" spans="1:4" x14ac:dyDescent="0.25">
      <c r="A2128">
        <v>2020</v>
      </c>
      <c r="B2128" t="s">
        <v>23</v>
      </c>
      <c r="C2128">
        <v>561027.94099999999</v>
      </c>
      <c r="D2128" t="s">
        <v>25</v>
      </c>
    </row>
  </sheetData>
  <autoFilter ref="L2:M2" xr:uid="{00000000-0001-0000-0100-000000000000}"/>
  <sortState xmlns:xlrd2="http://schemas.microsoft.com/office/spreadsheetml/2017/richdata2" ref="L3:M414">
    <sortCondition descending="1" ref="L3:L4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</vt:lpstr>
      <vt:lpstr>gdp_cpi_cr_combined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Larriva</dc:creator>
  <cp:lastModifiedBy>Matthew Larriva</cp:lastModifiedBy>
  <dcterms:created xsi:type="dcterms:W3CDTF">2022-01-05T00:21:48Z</dcterms:created>
  <dcterms:modified xsi:type="dcterms:W3CDTF">2022-02-17T03:19:57Z</dcterms:modified>
</cp:coreProperties>
</file>